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tánok s trstinovou strechou" sheetId="1" r:id="rId1"/>
  </sheets>
  <definedNames/>
  <calcPr fullCalcOnLoad="1"/>
</workbook>
</file>

<file path=xl/sharedStrings.xml><?xml version="1.0" encoding="utf-8"?>
<sst xmlns="http://schemas.openxmlformats.org/spreadsheetml/2006/main" count="274" uniqueCount="197">
  <si>
    <t>ROZPOČET S VÝKAZOM VÝMER</t>
  </si>
  <si>
    <t>Stavba:   Altánok s trstinovou strechou</t>
  </si>
  <si>
    <t xml:space="preserve">Objekt:   </t>
  </si>
  <si>
    <t>Objednávateľ:   Slovenská agentúra živ. prostredia Banská Bystrica</t>
  </si>
  <si>
    <t xml:space="preserve">Zhotoviteľ:   </t>
  </si>
  <si>
    <t xml:space="preserve">Spracoval:   </t>
  </si>
  <si>
    <t>Miesto:  Stredisko envir. výchovy Dropie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</si>
  <si>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</si>
  <si>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</si>
  <si>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</si>
  <si>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</si>
  <si>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</si>
  <si>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</si>
  <si>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</si>
  <si>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</si>
  <si>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</si>
  <si>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</si>
  <si>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</si>
  <si>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</si>
  <si>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</si>
  <si>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</si>
  <si>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</si>
  <si>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</si>
  <si>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Zemné práce   </t>
  </si>
  <si>
    <t>122201101</t>
  </si>
  <si>
    <t xml:space="preserve">Odkopávka a prekopávka nezapažená v hornine 3, do 100 m3   </t>
  </si>
  <si>
    <t>m3</t>
  </si>
  <si>
    <t xml:space="preserve">0,25*14,3*9,4   </t>
  </si>
  <si>
    <t xml:space="preserve">-0,005   </t>
  </si>
  <si>
    <t xml:space="preserve">Súčet   </t>
  </si>
  <si>
    <t>122201109</t>
  </si>
  <si>
    <t xml:space="preserve">Odkopávky a prekopávky nezapažené. Príplatok k cenám za lepivosť horniny 3   </t>
  </si>
  <si>
    <t>130201001</t>
  </si>
  <si>
    <t xml:space="preserve">Výkop jamy a ryhy v obmedzenom priestore horn. tr.3 ručne   </t>
  </si>
  <si>
    <t xml:space="preserve">(0,65+0,2)*(1,0*1,0*10+1,0*1,0*2)   </t>
  </si>
  <si>
    <t>162201201</t>
  </si>
  <si>
    <t xml:space="preserve">Vodorovné premiestnenie výkopu nosením do 10 m horniny 1 až 4   </t>
  </si>
  <si>
    <t>162501102</t>
  </si>
  <si>
    <t xml:space="preserve">Vodorovné premiestnenie výkopku  po spevnenej ceste z  horniny tr.1-4, do 100 m3 na vzdialenosť do 3000 m   </t>
  </si>
  <si>
    <t xml:space="preserve">33,6+10,2   </t>
  </si>
  <si>
    <t>171201201</t>
  </si>
  <si>
    <t xml:space="preserve">Uloženie sypaniny na skládky do 100 m3   </t>
  </si>
  <si>
    <t>171209002</t>
  </si>
  <si>
    <t xml:space="preserve">Poplatok za skladovanie - zemina a kamenivo (17 05) ostatné   </t>
  </si>
  <si>
    <t>t</t>
  </si>
  <si>
    <t xml:space="preserve">43,8*1,4   </t>
  </si>
  <si>
    <t xml:space="preserve">Zakladanie   </t>
  </si>
  <si>
    <t>215901101</t>
  </si>
  <si>
    <t xml:space="preserve">Zhutnenie podložia z rastlej horniny 1 až 4 pod násypy, z hornina súdržných do 92 % PS a nesúdržných   </t>
  </si>
  <si>
    <t>m2</t>
  </si>
  <si>
    <t xml:space="preserve">14,3*9,4   </t>
  </si>
  <si>
    <t xml:space="preserve">-0,02   </t>
  </si>
  <si>
    <t>271573001</t>
  </si>
  <si>
    <t xml:space="preserve">Násyp pod základové  konštrukcie so zhutnením zo štrkopiesku fr.0-32 mm   </t>
  </si>
  <si>
    <t xml:space="preserve">0,2*(1,0*1,0*10+1,0*1,0*2)   </t>
  </si>
  <si>
    <t>275321312</t>
  </si>
  <si>
    <t xml:space="preserve">Betón základových pätiek, železový (bez výstuže), tr.C 20/25   </t>
  </si>
  <si>
    <t xml:space="preserve">(0,65+0,15)*(1,0*1,0*10+1,0*1,0*2)   </t>
  </si>
  <si>
    <t>275351215</t>
  </si>
  <si>
    <t xml:space="preserve">Debnenie stien základových pätiek, zhotovenie-dielce   </t>
  </si>
  <si>
    <t xml:space="preserve">2*0,15*(0,8+0,8)*10   </t>
  </si>
  <si>
    <t xml:space="preserve">2*0,15*(1,0+1,0)*2   </t>
  </si>
  <si>
    <t>275351216</t>
  </si>
  <si>
    <t xml:space="preserve">Debnenie stien základovýcb pätiek, odstránenie-dielce   </t>
  </si>
  <si>
    <t>275361821</t>
  </si>
  <si>
    <t xml:space="preserve">Výstuž základových pätiek z ocele 10505   </t>
  </si>
  <si>
    <t xml:space="preserve">9,6*80,0*0,001   </t>
  </si>
  <si>
    <t xml:space="preserve">0,032   </t>
  </si>
  <si>
    <t xml:space="preserve">Súčet - odhad bez statiky 80 kg/m3   </t>
  </si>
  <si>
    <t xml:space="preserve">Komunikácie   </t>
  </si>
  <si>
    <t>564851111</t>
  </si>
  <si>
    <t xml:space="preserve">Podklad zo štrkodrviny s rozprestretím a zhutnením, po zhutnení hr. 150 mm   </t>
  </si>
  <si>
    <t xml:space="preserve">-(0,8*0,8*10+1,0*1,0*2)   "časť pätiek   </t>
  </si>
  <si>
    <t xml:space="preserve">Medzisúčet   </t>
  </si>
  <si>
    <t xml:space="preserve">Úpravy povrchov, podlahy, osadenie   </t>
  </si>
  <si>
    <t>632951125</t>
  </si>
  <si>
    <t xml:space="preserve">Dlažba z drevených klátikov 100x100x100 mm impregnovaných - kladených do pieskového lôžka so zaliatím škár,  z reziva  ihličnatého   </t>
  </si>
  <si>
    <t>9</t>
  </si>
  <si>
    <t xml:space="preserve">Ostatné konštrukcie a práce-búranie   </t>
  </si>
  <si>
    <t>952901111</t>
  </si>
  <si>
    <t xml:space="preserve">Vyčistenie budov pri výške podlaží do 4m   </t>
  </si>
  <si>
    <t>953943122</t>
  </si>
  <si>
    <t xml:space="preserve">Osadenie drobných kovových predmetov do betónu pred zabetónovaním, hmotnosti 1-5 kg/kus (bez dodávky)   </t>
  </si>
  <si>
    <t>ks</t>
  </si>
  <si>
    <t>135408</t>
  </si>
  <si>
    <t xml:space="preserve">Kotviaci prvok drevených stĺpov do betónu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</si>
  <si>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</si>
  <si>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</si>
  <si>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</si>
  <si>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</si>
  <si>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>PSV</t>
  </si>
  <si>
    <t xml:space="preserve">Práce a dodávky PSV   </t>
  </si>
  <si>
    <t>762</t>
  </si>
  <si>
    <t xml:space="preserve">Konštrukcie tesárske   </t>
  </si>
  <si>
    <t>762084111</t>
  </si>
  <si>
    <t xml:space="preserve">Príplatok k cene za práce na strechách, na konštrukciách krovov, výšky nad 4 do 12 m   </t>
  </si>
  <si>
    <t>m</t>
  </si>
  <si>
    <t xml:space="preserve">2/3*(510+110+95+9)   </t>
  </si>
  <si>
    <t xml:space="preserve">2,333   </t>
  </si>
  <si>
    <t xml:space="preserve">Súčet - odhad 2/3 množstva   </t>
  </si>
  <si>
    <t>762311103</t>
  </si>
  <si>
    <t xml:space="preserve">Montáž kotevných želiez, príložiek, pätiek, ťahadiel, s pripojením k drevenej konštrukcii   </t>
  </si>
  <si>
    <t>5339510201</t>
  </si>
  <si>
    <t xml:space="preserve">Kotviaci hák pomúrnice a väznice D 16/500 mm   </t>
  </si>
  <si>
    <t>762341201</t>
  </si>
  <si>
    <t xml:space="preserve">Montáž latovania jednoduchých striech pre sklon do 60°   </t>
  </si>
  <si>
    <t xml:space="preserve">246,0/0,35   </t>
  </si>
  <si>
    <t xml:space="preserve">7,143   </t>
  </si>
  <si>
    <t>6051591804</t>
  </si>
  <si>
    <t xml:space="preserve">Drevený materiál pohľadový - konštrukčné masívne drevo drevársky opracované - laty 40x50 mm   </t>
  </si>
  <si>
    <t xml:space="preserve">710,0*1,1   </t>
  </si>
  <si>
    <t>7623950000</t>
  </si>
  <si>
    <t xml:space="preserve">Spojovacie prostriedky  pre viazané konštrukcie krovov, debnenie a laťovanie, nadstrešné konštr., spádové kliny - svorky, dosky, klince, pásová oceľ, vruty   </t>
  </si>
  <si>
    <t xml:space="preserve">0,05*0,04*781,0   </t>
  </si>
  <si>
    <t xml:space="preserve">0,008   </t>
  </si>
  <si>
    <t>762712120</t>
  </si>
  <si>
    <t xml:space="preserve">Montáž priestorových viazaných konštrukcií z reziva hraneného prierezovej plochy 120-224 cm2   </t>
  </si>
  <si>
    <t xml:space="preserve">"120x120"     2,0*2   </t>
  </si>
  <si>
    <t xml:space="preserve">"80x160"     2,5*12+3,2*8+3,7*8+5,8*12   </t>
  </si>
  <si>
    <t xml:space="preserve">"120x120"    1,5*12   </t>
  </si>
  <si>
    <t xml:space="preserve">"100x200"    6,9*34+3,6*22   </t>
  </si>
  <si>
    <t xml:space="preserve">490,6*0,03   "3% rezervy na atypický tvar   </t>
  </si>
  <si>
    <t xml:space="preserve">4,682   </t>
  </si>
  <si>
    <t>6051591803</t>
  </si>
  <si>
    <t xml:space="preserve">Drevený materiál pohľadový - konštrukčné masívne drevo drevársky opracované   </t>
  </si>
  <si>
    <t xml:space="preserve">"120x120"     2,0*2*0,12*0,12   </t>
  </si>
  <si>
    <t xml:space="preserve">"80x160"     (2,5*12+3,2*8+3,7*8+5,8*12)*0,08*0,16   </t>
  </si>
  <si>
    <t xml:space="preserve">"120x120"    1,5*12*0,12*0,12   </t>
  </si>
  <si>
    <t xml:space="preserve">"100x200"    (6,9*34+3,6*22)*0,1*0,2   </t>
  </si>
  <si>
    <t xml:space="preserve">0,1*8,574   </t>
  </si>
  <si>
    <t xml:space="preserve">0,009   </t>
  </si>
  <si>
    <t>762712130</t>
  </si>
  <si>
    <t xml:space="preserve">Montáž priestorových viazaných konštrukcií z reziva hraneného prierezovej plochy 224-288 cm2   </t>
  </si>
  <si>
    <t xml:space="preserve">"150x150"    3,2*4   </t>
  </si>
  <si>
    <t xml:space="preserve">"150x150"    9,45*2+4,5*2+9,45   </t>
  </si>
  <si>
    <t xml:space="preserve">"150x150"     9,5*4+3,8*4   </t>
  </si>
  <si>
    <t xml:space="preserve">103,35*0,03   "3% rezervy na atypický tvar   </t>
  </si>
  <si>
    <t xml:space="preserve">3,549   </t>
  </si>
  <si>
    <t xml:space="preserve">"150x150"    3,2*4*0,15*0,15   </t>
  </si>
  <si>
    <t xml:space="preserve">"150x150"    (9,45*2+4,5*2+9,45)*0,15*0,15   </t>
  </si>
  <si>
    <t xml:space="preserve">"150x150"     (9,5*4+3,8*4)*0,15*0,15   </t>
  </si>
  <si>
    <t xml:space="preserve">0,1*2,325   </t>
  </si>
  <si>
    <t xml:space="preserve">0,002   </t>
  </si>
  <si>
    <t>762712140</t>
  </si>
  <si>
    <t xml:space="preserve">Montáž priestorových viazaných konštrukcií z reziva hraneného prierezovej plochy 280-450 cm2   </t>
  </si>
  <si>
    <t xml:space="preserve">"200x200"    2,9*10+1,1*4   </t>
  </si>
  <si>
    <t xml:space="preserve">"200x200"     13,5*2+8,7*2+4,4*2+2,0   </t>
  </si>
  <si>
    <t xml:space="preserve">0,03*88,6   "3% na taypický tvar strechy   </t>
  </si>
  <si>
    <t xml:space="preserve">3,742   </t>
  </si>
  <si>
    <t xml:space="preserve">"200x200"    (2,9*10+1,1*4)*0,2*0,2   </t>
  </si>
  <si>
    <t xml:space="preserve">"200x200"     (13,5*2+8,7*2+4,4*2+2,0)*0,2*0,2   </t>
  </si>
  <si>
    <t xml:space="preserve">0,1*3,544   </t>
  </si>
  <si>
    <t>762712150</t>
  </si>
  <si>
    <t xml:space="preserve">Montáž priestorových viazaných konštrukcií z reziva hraneného prierezovej plochy 450-600 cm2   </t>
  </si>
  <si>
    <t xml:space="preserve">"250x250"    4,5*2   </t>
  </si>
  <si>
    <t xml:space="preserve">"250x250"    4,5*2*0,25*0,25   </t>
  </si>
  <si>
    <t xml:space="preserve">0,1*0,563   </t>
  </si>
  <si>
    <t xml:space="preserve">0,001   </t>
  </si>
  <si>
    <t>762795000</t>
  </si>
  <si>
    <t xml:space="preserve">Spojovacie prostriedky pre priestorové viazané konštrukcie - klince, svorky, fixačné dosky   </t>
  </si>
  <si>
    <t xml:space="preserve">9,44+2,56+3,9+0,62   </t>
  </si>
  <si>
    <t>998762102</t>
  </si>
  <si>
    <t xml:space="preserve">Presun hmôt pre konštrukcie tesárske v objektoch výšky do 12 m   </t>
  </si>
  <si>
    <t>765</t>
  </si>
  <si>
    <t xml:space="preserve">Konštrukcie - krytiny tvrdé   </t>
  </si>
  <si>
    <t>76575</t>
  </si>
  <si>
    <t xml:space="preserve">Trstinová krytina hr. 350 mm   </t>
  </si>
  <si>
    <t xml:space="preserve">1/2*(15,57+6,6)*7,05*2+1/2*(3,5+3,5)*0,6   </t>
  </si>
  <si>
    <t xml:space="preserve">1/2*(10,87+3,3)*5,0+1/2*(2,1+2,1)*1,65   </t>
  </si>
  <si>
    <t xml:space="preserve">1/2*10,87*7,65   </t>
  </si>
  <si>
    <t xml:space="preserve">0,03*238,867    "3% rezerva na atypický tvar   </t>
  </si>
  <si>
    <t xml:space="preserve">-0,033   </t>
  </si>
  <si>
    <t>998765102</t>
  </si>
  <si>
    <t xml:space="preserve">Presun hmôt pre tvrdé krytiny v objektoch výšky nad 6 do 12 m   </t>
  </si>
  <si>
    <t>783</t>
  </si>
  <si>
    <t xml:space="preserve">Dokončovacie práce - nátery   </t>
  </si>
  <si>
    <t>783726000</t>
  </si>
  <si>
    <t xml:space="preserve">Nátery tesárskych konštrukcií syntetické lazurovacím lakom napustením   </t>
  </si>
  <si>
    <t xml:space="preserve">"200x200"    (2,9*10+1,1*4)*0,8   </t>
  </si>
  <si>
    <t xml:space="preserve">"250x250"    4,5*2*1,0   </t>
  </si>
  <si>
    <t xml:space="preserve">"150x150"    3,2*4*0,6   </t>
  </si>
  <si>
    <t xml:space="preserve">"120x120"     2,0*2*0,48   </t>
  </si>
  <si>
    <t xml:space="preserve">"200x200"     (13,5*2+8,7*2+4,4*2+2,0)*0,8   </t>
  </si>
  <si>
    <t xml:space="preserve">"150x150"    (9,45*2+4,5*2+9,45)*0,6   </t>
  </si>
  <si>
    <t xml:space="preserve">"80x160"     (2,5*12+3,2*8+3,7*8+5,8*12)*0,48   </t>
  </si>
  <si>
    <t xml:space="preserve">"120x120"    1,5*12*0,48   </t>
  </si>
  <si>
    <t xml:space="preserve">"100x200"    (6,9*34+3,6*22)*0,6   </t>
  </si>
  <si>
    <t xml:space="preserve">"150x150"     (9,5*4+3,8*4)*0,6   </t>
  </si>
  <si>
    <t xml:space="preserve">Medzisúčet - konštrukcia altánku   </t>
  </si>
  <si>
    <t xml:space="preserve">2*(0,05+0,04)*710   "laty   </t>
  </si>
  <si>
    <t xml:space="preserve">-0,034   </t>
  </si>
  <si>
    <t>783726200</t>
  </si>
  <si>
    <t xml:space="preserve">Nátery tesárskych konštrukcií syntetické na vzduchu schnúce lazurovacím lakom 2x lakovaním   </t>
  </si>
  <si>
    <t>783782203</t>
  </si>
  <si>
    <t xml:space="preserve">Nátery tesárskych konštrukcií - povrchová impregnácia protipožiarnym náterom s odolnosťou proti škodcom, hubám a pliesniam   </t>
  </si>
  <si>
    <t xml:space="preserve">Celkom   </t>
  </si>
  <si>
    <t>Dátum:   25.01.2018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</si>
</sst>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;\-#,##0.00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sz val="8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3" fillId="0" borderId="0" xfId="0" applyNumberFormat="1" applyFont="1" applyAlignment="1" applyProtection="1">
      <alignment horizontal="right" vertical="top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5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165" fontId="11" fillId="0" borderId="10" xfId="0" applyNumberFormat="1" applyFont="1" applyBorder="1" applyAlignment="1">
      <alignment horizontal="right"/>
    </xf>
    <xf numFmtId="166" fontId="11" fillId="0" borderId="1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5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166" fontId="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showGridLines="0" tabSelected="1" zoomScalePageLayoutView="0" workbookViewId="0" topLeftCell="A1">
      <pane ySplit="12" topLeftCell="A118" activePane="bottomLeft" state="frozen"/>
      <selection pane="topLeft" activeCell="A1" sqref="A1"/>
      <selection pane="bottomLeft" activeCell="E9" sqref="E9"/>
    </sheetView>
  </sheetViews>
  <sheetFormatPr defaultColWidth="10.5" defaultRowHeight="12" customHeight="1"/>
  <cols>
    <col min="1" max="1" width="7.5" style="2" customWidth="1"/>
    <col min="2" max="2" width="14.66015625" style="3" customWidth="1"/>
    <col min="3" max="3" width="48.5" style="3" customWidth="1"/>
    <col min="4" max="4" width="5.66015625" style="3" customWidth="1"/>
    <col min="5" max="5" width="10.83203125" style="4" customWidth="1"/>
    <col min="6" max="6" width="10.83203125" style="5" customWidth="1"/>
    <col min="7" max="7" width="17.16015625" style="5" customWidth="1"/>
    <col min="8" max="16384" width="10.5" style="1" customWidth="1"/>
  </cols>
  <sheetData>
    <row r="1" spans="1:7" s="6" customFormat="1" ht="27.75" customHeight="1">
      <c r="A1" s="48" t="s">
        <v>0</v>
      </c>
      <c r="B1" s="48"/>
      <c r="C1" s="48"/>
      <c r="D1" s="48"/>
      <c r="E1" s="48"/>
      <c r="F1" s="48"/>
      <c r="G1" s="48"/>
    </row>
    <row r="2" spans="1:7" s="6" customFormat="1" ht="12.75" customHeight="1">
      <c r="A2" s="7" t="s">
        <v>1</v>
      </c>
      <c r="B2" s="8"/>
      <c r="C2" s="8"/>
      <c r="D2" s="8"/>
      <c r="E2" s="8"/>
      <c r="F2" s="8"/>
      <c r="G2" s="8"/>
    </row>
    <row r="3" spans="1:7" s="6" customFormat="1" ht="12.75" customHeight="1">
      <c r="A3" s="7" t="s">
        <v>2</v>
      </c>
      <c r="B3" s="8"/>
      <c r="C3" s="8"/>
      <c r="D3" s="8"/>
      <c r="E3" s="8"/>
      <c r="F3" s="8"/>
      <c r="G3" s="8"/>
    </row>
    <row r="4" spans="1:7" s="6" customFormat="1" ht="13.5" customHeight="1">
      <c r="A4" s="9"/>
      <c r="B4" s="10"/>
      <c r="C4" s="9"/>
      <c r="D4" s="11"/>
      <c r="E4" s="12"/>
      <c r="F4" s="13"/>
      <c r="G4" s="13"/>
    </row>
    <row r="5" spans="1:7" s="6" customFormat="1" ht="6.75" customHeight="1">
      <c r="A5" s="49"/>
      <c r="B5" s="49"/>
      <c r="C5" s="49"/>
      <c r="D5" s="8"/>
      <c r="E5" s="8"/>
      <c r="F5" s="8"/>
      <c r="G5" s="8"/>
    </row>
    <row r="6" spans="1:7" s="6" customFormat="1" ht="12.75" customHeight="1">
      <c r="A6" s="8" t="s">
        <v>3</v>
      </c>
      <c r="B6" s="8"/>
      <c r="C6" s="8"/>
      <c r="D6" s="8"/>
      <c r="E6" s="8"/>
      <c r="F6" s="8"/>
      <c r="G6" s="8"/>
    </row>
    <row r="7" spans="1:7" s="6" customFormat="1" ht="13.5" customHeight="1">
      <c r="A7" s="8" t="s">
        <v>4</v>
      </c>
      <c r="B7" s="8"/>
      <c r="C7" s="8"/>
      <c r="D7" s="8"/>
      <c r="E7" s="50" t="s">
        <v>5</v>
      </c>
      <c r="F7" s="51"/>
      <c r="G7" s="51"/>
    </row>
    <row r="8" spans="1:7" s="6" customFormat="1" ht="13.5" customHeight="1">
      <c r="A8" s="8" t="s">
        <v>6</v>
      </c>
      <c r="B8" s="11"/>
      <c r="C8" s="11"/>
      <c r="D8" s="11"/>
      <c r="E8" s="50" t="s">
        <v>196</v>
      </c>
      <c r="F8" s="52"/>
      <c r="G8" s="13"/>
    </row>
    <row r="9" spans="1:7" s="6" customFormat="1" ht="6" customHeight="1">
      <c r="A9" s="14"/>
      <c r="B9" s="14"/>
      <c r="C9" s="14"/>
      <c r="D9" s="14"/>
      <c r="E9" s="14"/>
      <c r="F9" s="14"/>
      <c r="G9" s="14"/>
    </row>
    <row r="10" spans="1:7" s="6" customFormat="1" ht="24" customHeight="1">
      <c r="A10" s="15" t="s">
        <v>7</v>
      </c>
      <c r="B10" s="15" t="s">
        <v>8</v>
      </c>
      <c r="C10" s="15" t="s">
        <v>9</v>
      </c>
      <c r="D10" s="15" t="s">
        <v>10</v>
      </c>
      <c r="E10" s="15" t="s">
        <v>11</v>
      </c>
      <c r="F10" s="15" t="s">
        <v>12</v>
      </c>
      <c r="G10" s="15" t="s">
        <v>13</v>
      </c>
    </row>
    <row r="11" spans="1:7" s="6" customFormat="1" ht="12.75" customHeight="1" hidden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</row>
    <row r="12" spans="1:7" s="6" customFormat="1" ht="4.5" customHeight="1">
      <c r="A12" s="14"/>
      <c r="B12" s="14"/>
      <c r="C12" s="14"/>
      <c r="D12" s="14"/>
      <c r="E12" s="14"/>
      <c r="F12" s="14"/>
      <c r="G12" s="14"/>
    </row>
    <row r="13" spans="1:7" s="6" customFormat="1" ht="30.75" customHeight="1">
      <c r="A13" s="16"/>
      <c r="B13" s="17" t="s">
        <v>21</v>
      </c>
      <c r="C13" s="17" t="s">
        <v>22</v>
      </c>
      <c r="D13" s="17"/>
      <c r="E13" s="18"/>
      <c r="F13" s="19"/>
      <c r="G13" s="19">
        <f>SUM(G14,G28,G46,G53,G58,G65)</f>
        <v>0</v>
      </c>
    </row>
    <row r="14" spans="1:7" s="6" customFormat="1" ht="28.5" customHeight="1">
      <c r="A14" s="20"/>
      <c r="B14" s="21" t="s">
        <v>14</v>
      </c>
      <c r="C14" s="21" t="s">
        <v>23</v>
      </c>
      <c r="D14" s="21"/>
      <c r="E14" s="22"/>
      <c r="F14" s="23"/>
      <c r="G14" s="23">
        <f>SUM(G15,G19,G20,G22,G23,G25,G26)</f>
        <v>0</v>
      </c>
    </row>
    <row r="15" spans="1:7" s="6" customFormat="1" ht="24" customHeight="1">
      <c r="A15" s="24">
        <v>1</v>
      </c>
      <c r="B15" s="25" t="s">
        <v>24</v>
      </c>
      <c r="C15" s="25" t="s">
        <v>25</v>
      </c>
      <c r="D15" s="25" t="s">
        <v>26</v>
      </c>
      <c r="E15" s="26">
        <v>33.6</v>
      </c>
      <c r="F15" s="27"/>
      <c r="G15" s="27">
        <f>ROUND(E15*F15,2)</f>
        <v>0</v>
      </c>
    </row>
    <row r="16" spans="1:7" s="6" customFormat="1" ht="13.5" customHeight="1">
      <c r="A16" s="28"/>
      <c r="B16" s="29"/>
      <c r="C16" s="29" t="s">
        <v>27</v>
      </c>
      <c r="D16" s="29"/>
      <c r="E16" s="30">
        <v>33.605</v>
      </c>
      <c r="F16" s="31"/>
      <c r="G16" s="31"/>
    </row>
    <row r="17" spans="1:7" s="6" customFormat="1" ht="13.5" customHeight="1">
      <c r="A17" s="28"/>
      <c r="B17" s="29"/>
      <c r="C17" s="29" t="s">
        <v>28</v>
      </c>
      <c r="D17" s="29"/>
      <c r="E17" s="30">
        <v>-0.005</v>
      </c>
      <c r="F17" s="31"/>
      <c r="G17" s="31"/>
    </row>
    <row r="18" spans="1:7" s="6" customFormat="1" ht="13.5" customHeight="1">
      <c r="A18" s="32"/>
      <c r="B18" s="33"/>
      <c r="C18" s="33" t="s">
        <v>29</v>
      </c>
      <c r="D18" s="33"/>
      <c r="E18" s="34">
        <v>33.6</v>
      </c>
      <c r="F18" s="35"/>
      <c r="G18" s="35"/>
    </row>
    <row r="19" spans="1:7" s="6" customFormat="1" ht="24" customHeight="1">
      <c r="A19" s="24">
        <v>2</v>
      </c>
      <c r="B19" s="25" t="s">
        <v>30</v>
      </c>
      <c r="C19" s="25" t="s">
        <v>31</v>
      </c>
      <c r="D19" s="25" t="s">
        <v>26</v>
      </c>
      <c r="E19" s="26">
        <v>33.6</v>
      </c>
      <c r="F19" s="27"/>
      <c r="G19" s="27">
        <f>ROUND(E19*F19,2)</f>
        <v>0</v>
      </c>
    </row>
    <row r="20" spans="1:7" s="6" customFormat="1" ht="24" customHeight="1">
      <c r="A20" s="24">
        <v>3</v>
      </c>
      <c r="B20" s="25" t="s">
        <v>32</v>
      </c>
      <c r="C20" s="25" t="s">
        <v>33</v>
      </c>
      <c r="D20" s="25" t="s">
        <v>26</v>
      </c>
      <c r="E20" s="26">
        <v>10.2</v>
      </c>
      <c r="F20" s="27"/>
      <c r="G20" s="27">
        <f>ROUND(E20*F20,2)</f>
        <v>0</v>
      </c>
    </row>
    <row r="21" spans="1:7" s="6" customFormat="1" ht="13.5" customHeight="1">
      <c r="A21" s="28"/>
      <c r="B21" s="29"/>
      <c r="C21" s="29" t="s">
        <v>34</v>
      </c>
      <c r="D21" s="29"/>
      <c r="E21" s="30">
        <v>10.2</v>
      </c>
      <c r="F21" s="31"/>
      <c r="G21" s="31"/>
    </row>
    <row r="22" spans="1:7" s="6" customFormat="1" ht="24" customHeight="1">
      <c r="A22" s="24">
        <v>4</v>
      </c>
      <c r="B22" s="25" t="s">
        <v>35</v>
      </c>
      <c r="C22" s="25" t="s">
        <v>36</v>
      </c>
      <c r="D22" s="25" t="s">
        <v>26</v>
      </c>
      <c r="E22" s="26">
        <v>10.2</v>
      </c>
      <c r="F22" s="27"/>
      <c r="G22" s="27">
        <f>ROUND(E22*F22,2)</f>
        <v>0</v>
      </c>
    </row>
    <row r="23" spans="1:7" s="6" customFormat="1" ht="24" customHeight="1">
      <c r="A23" s="24">
        <v>5</v>
      </c>
      <c r="B23" s="25" t="s">
        <v>37</v>
      </c>
      <c r="C23" s="25" t="s">
        <v>38</v>
      </c>
      <c r="D23" s="25" t="s">
        <v>26</v>
      </c>
      <c r="E23" s="26">
        <v>43.8</v>
      </c>
      <c r="F23" s="27"/>
      <c r="G23" s="27">
        <f>ROUND(E23*F23,2)</f>
        <v>0</v>
      </c>
    </row>
    <row r="24" spans="1:7" s="6" customFormat="1" ht="13.5" customHeight="1">
      <c r="A24" s="28"/>
      <c r="B24" s="29"/>
      <c r="C24" s="29" t="s">
        <v>39</v>
      </c>
      <c r="D24" s="29"/>
      <c r="E24" s="30">
        <v>43.8</v>
      </c>
      <c r="F24" s="31"/>
      <c r="G24" s="31"/>
    </row>
    <row r="25" spans="1:7" s="6" customFormat="1" ht="13.5" customHeight="1">
      <c r="A25" s="24">
        <v>6</v>
      </c>
      <c r="B25" s="25" t="s">
        <v>40</v>
      </c>
      <c r="C25" s="25" t="s">
        <v>41</v>
      </c>
      <c r="D25" s="25" t="s">
        <v>26</v>
      </c>
      <c r="E25" s="26">
        <v>43.8</v>
      </c>
      <c r="F25" s="27"/>
      <c r="G25" s="27">
        <f>ROUND(E25*F25,2)</f>
        <v>0</v>
      </c>
    </row>
    <row r="26" spans="1:7" s="6" customFormat="1" ht="24" customHeight="1">
      <c r="A26" s="24">
        <v>7</v>
      </c>
      <c r="B26" s="25" t="s">
        <v>42</v>
      </c>
      <c r="C26" s="25" t="s">
        <v>43</v>
      </c>
      <c r="D26" s="25" t="s">
        <v>44</v>
      </c>
      <c r="E26" s="26">
        <v>61.32</v>
      </c>
      <c r="F26" s="27"/>
      <c r="G26" s="27">
        <f>ROUND(E26*F26,2)</f>
        <v>0</v>
      </c>
    </row>
    <row r="27" spans="1:7" s="6" customFormat="1" ht="13.5" customHeight="1">
      <c r="A27" s="28"/>
      <c r="B27" s="29"/>
      <c r="C27" s="29" t="s">
        <v>45</v>
      </c>
      <c r="D27" s="29"/>
      <c r="E27" s="30">
        <v>61.32</v>
      </c>
      <c r="F27" s="31"/>
      <c r="G27" s="31"/>
    </row>
    <row r="28" spans="1:7" s="6" customFormat="1" ht="28.5" customHeight="1">
      <c r="A28" s="20"/>
      <c r="B28" s="21" t="s">
        <v>15</v>
      </c>
      <c r="C28" s="21" t="s">
        <v>46</v>
      </c>
      <c r="D28" s="21"/>
      <c r="E28" s="22"/>
      <c r="F28" s="23"/>
      <c r="G28" s="23">
        <f>SUM(G29,G33,G35,G37,G41,G42)</f>
        <v>0</v>
      </c>
    </row>
    <row r="29" spans="1:7" s="6" customFormat="1" ht="24" customHeight="1">
      <c r="A29" s="24">
        <v>8</v>
      </c>
      <c r="B29" s="25" t="s">
        <v>47</v>
      </c>
      <c r="C29" s="25" t="s">
        <v>48</v>
      </c>
      <c r="D29" s="25" t="s">
        <v>49</v>
      </c>
      <c r="E29" s="26">
        <v>134.4</v>
      </c>
      <c r="F29" s="27"/>
      <c r="G29" s="27">
        <f>ROUND(E29*F29,2)</f>
        <v>0</v>
      </c>
    </row>
    <row r="30" spans="1:7" s="6" customFormat="1" ht="13.5" customHeight="1">
      <c r="A30" s="28"/>
      <c r="B30" s="29"/>
      <c r="C30" s="29" t="s">
        <v>50</v>
      </c>
      <c r="D30" s="29"/>
      <c r="E30" s="30">
        <v>134.42</v>
      </c>
      <c r="F30" s="31"/>
      <c r="G30" s="31"/>
    </row>
    <row r="31" spans="1:7" s="6" customFormat="1" ht="13.5" customHeight="1">
      <c r="A31" s="28"/>
      <c r="B31" s="29"/>
      <c r="C31" s="29" t="s">
        <v>51</v>
      </c>
      <c r="D31" s="29"/>
      <c r="E31" s="30">
        <v>-0.02</v>
      </c>
      <c r="F31" s="31"/>
      <c r="G31" s="31"/>
    </row>
    <row r="32" spans="1:7" s="6" customFormat="1" ht="13.5" customHeight="1">
      <c r="A32" s="32"/>
      <c r="B32" s="33"/>
      <c r="C32" s="33" t="s">
        <v>29</v>
      </c>
      <c r="D32" s="33"/>
      <c r="E32" s="34">
        <v>134.4</v>
      </c>
      <c r="F32" s="35"/>
      <c r="G32" s="35"/>
    </row>
    <row r="33" spans="1:7" s="6" customFormat="1" ht="24" customHeight="1">
      <c r="A33" s="24">
        <v>9</v>
      </c>
      <c r="B33" s="25" t="s">
        <v>52</v>
      </c>
      <c r="C33" s="25" t="s">
        <v>53</v>
      </c>
      <c r="D33" s="25" t="s">
        <v>26</v>
      </c>
      <c r="E33" s="26">
        <v>2.4</v>
      </c>
      <c r="F33" s="27"/>
      <c r="G33" s="27">
        <f>ROUND(E33*F33,2)</f>
        <v>0</v>
      </c>
    </row>
    <row r="34" spans="1:7" s="6" customFormat="1" ht="13.5" customHeight="1">
      <c r="A34" s="28"/>
      <c r="B34" s="29"/>
      <c r="C34" s="29" t="s">
        <v>54</v>
      </c>
      <c r="D34" s="29"/>
      <c r="E34" s="30">
        <v>2.4</v>
      </c>
      <c r="F34" s="31"/>
      <c r="G34" s="31"/>
    </row>
    <row r="35" spans="1:7" s="6" customFormat="1" ht="24" customHeight="1">
      <c r="A35" s="24">
        <v>10</v>
      </c>
      <c r="B35" s="25" t="s">
        <v>55</v>
      </c>
      <c r="C35" s="25" t="s">
        <v>56</v>
      </c>
      <c r="D35" s="25" t="s">
        <v>26</v>
      </c>
      <c r="E35" s="26">
        <v>9.6</v>
      </c>
      <c r="F35" s="27"/>
      <c r="G35" s="27">
        <f>ROUND(E35*F35,2)</f>
        <v>0</v>
      </c>
    </row>
    <row r="36" spans="1:7" s="6" customFormat="1" ht="13.5" customHeight="1">
      <c r="A36" s="28"/>
      <c r="B36" s="29"/>
      <c r="C36" s="29" t="s">
        <v>57</v>
      </c>
      <c r="D36" s="29"/>
      <c r="E36" s="30">
        <v>9.6</v>
      </c>
      <c r="F36" s="31"/>
      <c r="G36" s="31"/>
    </row>
    <row r="37" spans="1:7" s="6" customFormat="1" ht="13.5" customHeight="1">
      <c r="A37" s="24">
        <v>11</v>
      </c>
      <c r="B37" s="25" t="s">
        <v>58</v>
      </c>
      <c r="C37" s="25" t="s">
        <v>59</v>
      </c>
      <c r="D37" s="25" t="s">
        <v>49</v>
      </c>
      <c r="E37" s="26">
        <v>6</v>
      </c>
      <c r="F37" s="27"/>
      <c r="G37" s="27">
        <f>ROUND(E37*F37,2)</f>
        <v>0</v>
      </c>
    </row>
    <row r="38" spans="1:7" s="6" customFormat="1" ht="13.5" customHeight="1">
      <c r="A38" s="28"/>
      <c r="B38" s="29"/>
      <c r="C38" s="29" t="s">
        <v>60</v>
      </c>
      <c r="D38" s="29"/>
      <c r="E38" s="30">
        <v>4.8</v>
      </c>
      <c r="F38" s="31"/>
      <c r="G38" s="31"/>
    </row>
    <row r="39" spans="1:7" s="6" customFormat="1" ht="13.5" customHeight="1">
      <c r="A39" s="28"/>
      <c r="B39" s="29"/>
      <c r="C39" s="29" t="s">
        <v>61</v>
      </c>
      <c r="D39" s="29"/>
      <c r="E39" s="30">
        <v>1.2</v>
      </c>
      <c r="F39" s="31"/>
      <c r="G39" s="31"/>
    </row>
    <row r="40" spans="1:7" s="6" customFormat="1" ht="13.5" customHeight="1">
      <c r="A40" s="32"/>
      <c r="B40" s="33"/>
      <c r="C40" s="33" t="s">
        <v>29</v>
      </c>
      <c r="D40" s="33"/>
      <c r="E40" s="34">
        <v>6</v>
      </c>
      <c r="F40" s="35"/>
      <c r="G40" s="35"/>
    </row>
    <row r="41" spans="1:7" s="6" customFormat="1" ht="13.5" customHeight="1">
      <c r="A41" s="24">
        <v>12</v>
      </c>
      <c r="B41" s="25" t="s">
        <v>62</v>
      </c>
      <c r="C41" s="25" t="s">
        <v>63</v>
      </c>
      <c r="D41" s="25" t="s">
        <v>49</v>
      </c>
      <c r="E41" s="26">
        <v>6</v>
      </c>
      <c r="F41" s="27"/>
      <c r="G41" s="27">
        <f>ROUND(E41*F41,2)</f>
        <v>0</v>
      </c>
    </row>
    <row r="42" spans="1:7" s="6" customFormat="1" ht="13.5" customHeight="1">
      <c r="A42" s="24">
        <v>13</v>
      </c>
      <c r="B42" s="25" t="s">
        <v>64</v>
      </c>
      <c r="C42" s="25" t="s">
        <v>65</v>
      </c>
      <c r="D42" s="25" t="s">
        <v>44</v>
      </c>
      <c r="E42" s="26">
        <v>0.8</v>
      </c>
      <c r="F42" s="27"/>
      <c r="G42" s="27">
        <f>ROUND(E42*F42,2)</f>
        <v>0</v>
      </c>
    </row>
    <row r="43" spans="1:7" s="6" customFormat="1" ht="13.5" customHeight="1">
      <c r="A43" s="28"/>
      <c r="B43" s="29"/>
      <c r="C43" s="29" t="s">
        <v>66</v>
      </c>
      <c r="D43" s="29"/>
      <c r="E43" s="30">
        <v>0.768</v>
      </c>
      <c r="F43" s="31"/>
      <c r="G43" s="31"/>
    </row>
    <row r="44" spans="1:7" s="6" customFormat="1" ht="13.5" customHeight="1">
      <c r="A44" s="28"/>
      <c r="B44" s="29"/>
      <c r="C44" s="29" t="s">
        <v>67</v>
      </c>
      <c r="D44" s="29"/>
      <c r="E44" s="30">
        <v>0.032</v>
      </c>
      <c r="F44" s="31"/>
      <c r="G44" s="31"/>
    </row>
    <row r="45" spans="1:7" s="6" customFormat="1" ht="13.5" customHeight="1">
      <c r="A45" s="32"/>
      <c r="B45" s="33"/>
      <c r="C45" s="33" t="s">
        <v>68</v>
      </c>
      <c r="D45" s="33"/>
      <c r="E45" s="34">
        <v>0.8</v>
      </c>
      <c r="F45" s="35"/>
      <c r="G45" s="35"/>
    </row>
    <row r="46" spans="1:7" s="6" customFormat="1" ht="28.5" customHeight="1">
      <c r="A46" s="20"/>
      <c r="B46" s="21" t="s">
        <v>18</v>
      </c>
      <c r="C46" s="21" t="s">
        <v>69</v>
      </c>
      <c r="D46" s="21"/>
      <c r="E46" s="22"/>
      <c r="F46" s="23"/>
      <c r="G46" s="23">
        <f>SUM(G47)</f>
        <v>0</v>
      </c>
    </row>
    <row r="47" spans="1:7" s="6" customFormat="1" ht="24" customHeight="1">
      <c r="A47" s="24">
        <v>14</v>
      </c>
      <c r="B47" s="25" t="s">
        <v>70</v>
      </c>
      <c r="C47" s="25" t="s">
        <v>71</v>
      </c>
      <c r="D47" s="25" t="s">
        <v>49</v>
      </c>
      <c r="E47" s="26">
        <v>126</v>
      </c>
      <c r="F47" s="27"/>
      <c r="G47" s="27">
        <f>ROUND(E47*F47,2)</f>
        <v>0</v>
      </c>
    </row>
    <row r="48" spans="1:7" s="6" customFormat="1" ht="13.5" customHeight="1">
      <c r="A48" s="28"/>
      <c r="B48" s="29"/>
      <c r="C48" s="29" t="s">
        <v>50</v>
      </c>
      <c r="D48" s="29"/>
      <c r="E48" s="30">
        <v>134.42</v>
      </c>
      <c r="F48" s="31"/>
      <c r="G48" s="31"/>
    </row>
    <row r="49" spans="1:7" s="6" customFormat="1" ht="13.5" customHeight="1">
      <c r="A49" s="28"/>
      <c r="B49" s="29"/>
      <c r="C49" s="29" t="s">
        <v>72</v>
      </c>
      <c r="D49" s="29"/>
      <c r="E49" s="30">
        <v>-8.4</v>
      </c>
      <c r="F49" s="31"/>
      <c r="G49" s="31"/>
    </row>
    <row r="50" spans="1:7" s="6" customFormat="1" ht="13.5" customHeight="1">
      <c r="A50" s="36"/>
      <c r="B50" s="37"/>
      <c r="C50" s="37" t="s">
        <v>73</v>
      </c>
      <c r="D50" s="37"/>
      <c r="E50" s="38">
        <v>126.02</v>
      </c>
      <c r="F50" s="39"/>
      <c r="G50" s="39"/>
    </row>
    <row r="51" spans="1:7" s="6" customFormat="1" ht="13.5" customHeight="1">
      <c r="A51" s="28"/>
      <c r="B51" s="29"/>
      <c r="C51" s="29" t="s">
        <v>51</v>
      </c>
      <c r="D51" s="29"/>
      <c r="E51" s="30">
        <v>-0.02</v>
      </c>
      <c r="F51" s="31"/>
      <c r="G51" s="31"/>
    </row>
    <row r="52" spans="1:7" s="6" customFormat="1" ht="13.5" customHeight="1">
      <c r="A52" s="32"/>
      <c r="B52" s="33"/>
      <c r="C52" s="33" t="s">
        <v>29</v>
      </c>
      <c r="D52" s="33"/>
      <c r="E52" s="34">
        <v>126</v>
      </c>
      <c r="F52" s="35"/>
      <c r="G52" s="35"/>
    </row>
    <row r="53" spans="1:7" s="6" customFormat="1" ht="28.5" customHeight="1">
      <c r="A53" s="20"/>
      <c r="B53" s="21" t="s">
        <v>19</v>
      </c>
      <c r="C53" s="21" t="s">
        <v>74</v>
      </c>
      <c r="D53" s="21"/>
      <c r="E53" s="22"/>
      <c r="F53" s="23"/>
      <c r="G53" s="23">
        <f>SUM(G54)</f>
        <v>0</v>
      </c>
    </row>
    <row r="54" spans="1:7" s="6" customFormat="1" ht="34.5" customHeight="1">
      <c r="A54" s="24">
        <v>15</v>
      </c>
      <c r="B54" s="25" t="s">
        <v>75</v>
      </c>
      <c r="C54" s="25" t="s">
        <v>76</v>
      </c>
      <c r="D54" s="25" t="s">
        <v>49</v>
      </c>
      <c r="E54" s="26">
        <v>134.4</v>
      </c>
      <c r="F54" s="27"/>
      <c r="G54" s="27">
        <f>ROUND(E54*F54,2)</f>
        <v>0</v>
      </c>
    </row>
    <row r="55" spans="1:7" s="6" customFormat="1" ht="13.5" customHeight="1">
      <c r="A55" s="28"/>
      <c r="B55" s="29"/>
      <c r="C55" s="29" t="s">
        <v>50</v>
      </c>
      <c r="D55" s="29"/>
      <c r="E55" s="30">
        <v>134.42</v>
      </c>
      <c r="F55" s="31"/>
      <c r="G55" s="31"/>
    </row>
    <row r="56" spans="1:7" s="6" customFormat="1" ht="13.5" customHeight="1">
      <c r="A56" s="28"/>
      <c r="B56" s="29"/>
      <c r="C56" s="29" t="s">
        <v>51</v>
      </c>
      <c r="D56" s="29"/>
      <c r="E56" s="30">
        <v>-0.02</v>
      </c>
      <c r="F56" s="31"/>
      <c r="G56" s="31"/>
    </row>
    <row r="57" spans="1:7" s="6" customFormat="1" ht="13.5" customHeight="1">
      <c r="A57" s="32"/>
      <c r="B57" s="33"/>
      <c r="C57" s="33" t="s">
        <v>29</v>
      </c>
      <c r="D57" s="33"/>
      <c r="E57" s="34">
        <v>134.4</v>
      </c>
      <c r="F57" s="35"/>
      <c r="G57" s="35"/>
    </row>
    <row r="58" spans="1:7" s="6" customFormat="1" ht="28.5" customHeight="1">
      <c r="A58" s="20"/>
      <c r="B58" s="21" t="s">
        <v>77</v>
      </c>
      <c r="C58" s="21" t="s">
        <v>78</v>
      </c>
      <c r="D58" s="21"/>
      <c r="E58" s="22"/>
      <c r="F58" s="23"/>
      <c r="G58" s="23">
        <f>SUM(G59,G63,G64)</f>
        <v>0</v>
      </c>
    </row>
    <row r="59" spans="1:7" s="6" customFormat="1" ht="13.5" customHeight="1">
      <c r="A59" s="24">
        <v>16</v>
      </c>
      <c r="B59" s="25" t="s">
        <v>79</v>
      </c>
      <c r="C59" s="25" t="s">
        <v>80</v>
      </c>
      <c r="D59" s="25" t="s">
        <v>49</v>
      </c>
      <c r="E59" s="26">
        <v>134.4</v>
      </c>
      <c r="F59" s="27"/>
      <c r="G59" s="27">
        <f>ROUND(E59*F59,2)</f>
        <v>0</v>
      </c>
    </row>
    <row r="60" spans="1:7" s="6" customFormat="1" ht="13.5" customHeight="1">
      <c r="A60" s="28"/>
      <c r="B60" s="29"/>
      <c r="C60" s="29" t="s">
        <v>50</v>
      </c>
      <c r="D60" s="29"/>
      <c r="E60" s="30">
        <v>134.42</v>
      </c>
      <c r="F60" s="31"/>
      <c r="G60" s="31"/>
    </row>
    <row r="61" spans="1:7" s="6" customFormat="1" ht="13.5" customHeight="1">
      <c r="A61" s="28"/>
      <c r="B61" s="29"/>
      <c r="C61" s="29" t="s">
        <v>51</v>
      </c>
      <c r="D61" s="29"/>
      <c r="E61" s="30">
        <v>-0.02</v>
      </c>
      <c r="F61" s="31"/>
      <c r="G61" s="31"/>
    </row>
    <row r="62" spans="1:7" s="6" customFormat="1" ht="13.5" customHeight="1">
      <c r="A62" s="32"/>
      <c r="B62" s="33"/>
      <c r="C62" s="33" t="s">
        <v>29</v>
      </c>
      <c r="D62" s="33"/>
      <c r="E62" s="34">
        <v>134.4</v>
      </c>
      <c r="F62" s="35"/>
      <c r="G62" s="35"/>
    </row>
    <row r="63" spans="1:7" s="6" customFormat="1" ht="24" customHeight="1">
      <c r="A63" s="24">
        <v>17</v>
      </c>
      <c r="B63" s="25" t="s">
        <v>81</v>
      </c>
      <c r="C63" s="25" t="s">
        <v>82</v>
      </c>
      <c r="D63" s="25" t="s">
        <v>83</v>
      </c>
      <c r="E63" s="26">
        <v>12</v>
      </c>
      <c r="F63" s="27"/>
      <c r="G63" s="27">
        <f>ROUND(E63*F63,2)</f>
        <v>0</v>
      </c>
    </row>
    <row r="64" spans="1:7" s="6" customFormat="1" ht="13.5" customHeight="1">
      <c r="A64" s="40">
        <v>18</v>
      </c>
      <c r="B64" s="41" t="s">
        <v>84</v>
      </c>
      <c r="C64" s="41" t="s">
        <v>85</v>
      </c>
      <c r="D64" s="41" t="s">
        <v>83</v>
      </c>
      <c r="E64" s="42">
        <v>12</v>
      </c>
      <c r="F64" s="43"/>
      <c r="G64" s="27">
        <f>ROUND(E64*F64,2)</f>
        <v>0</v>
      </c>
    </row>
    <row r="65" spans="1:7" s="6" customFormat="1" ht="28.5" customHeight="1">
      <c r="A65" s="20"/>
      <c r="B65" s="21" t="s">
        <v>86</v>
      </c>
      <c r="C65" s="21" t="s">
        <v>87</v>
      </c>
      <c r="D65" s="21"/>
      <c r="E65" s="22"/>
      <c r="F65" s="23"/>
      <c r="G65" s="23">
        <f>SUM(G66)</f>
        <v>0</v>
      </c>
    </row>
    <row r="66" spans="1:7" s="6" customFormat="1" ht="24" customHeight="1">
      <c r="A66" s="24">
        <v>19</v>
      </c>
      <c r="B66" s="25" t="s">
        <v>88</v>
      </c>
      <c r="C66" s="25" t="s">
        <v>89</v>
      </c>
      <c r="D66" s="25" t="s">
        <v>44</v>
      </c>
      <c r="E66" s="26">
        <v>81.505</v>
      </c>
      <c r="F66" s="27"/>
      <c r="G66" s="27">
        <f>ROUND(E66*F66,2)</f>
        <v>0</v>
      </c>
    </row>
    <row r="67" spans="1:7" s="6" customFormat="1" ht="30.75" customHeight="1">
      <c r="A67" s="16"/>
      <c r="B67" s="17" t="s">
        <v>90</v>
      </c>
      <c r="C67" s="17" t="s">
        <v>91</v>
      </c>
      <c r="D67" s="17"/>
      <c r="E67" s="18"/>
      <c r="F67" s="19"/>
      <c r="G67" s="19">
        <f>SUM(G68,G145,G155)</f>
        <v>0</v>
      </c>
    </row>
    <row r="68" spans="1:7" s="6" customFormat="1" ht="28.5" customHeight="1">
      <c r="A68" s="20"/>
      <c r="B68" s="21" t="s">
        <v>92</v>
      </c>
      <c r="C68" s="21" t="s">
        <v>93</v>
      </c>
      <c r="D68" s="21"/>
      <c r="E68" s="22"/>
      <c r="F68" s="23"/>
      <c r="G68" s="23">
        <f>SUM(G69,G73,G74,G75,G79,G81,G85,G94,G103,G111,G119,G126,G133,G136,G142,G144)</f>
        <v>0</v>
      </c>
    </row>
    <row r="69" spans="1:7" s="6" customFormat="1" ht="24" customHeight="1">
      <c r="A69" s="24">
        <v>20</v>
      </c>
      <c r="B69" s="25" t="s">
        <v>94</v>
      </c>
      <c r="C69" s="25" t="s">
        <v>95</v>
      </c>
      <c r="D69" s="25" t="s">
        <v>96</v>
      </c>
      <c r="E69" s="26">
        <v>485</v>
      </c>
      <c r="F69" s="27"/>
      <c r="G69" s="27">
        <f>ROUND(E69*F69,2)</f>
        <v>0</v>
      </c>
    </row>
    <row r="70" spans="1:7" s="6" customFormat="1" ht="13.5" customHeight="1">
      <c r="A70" s="28"/>
      <c r="B70" s="29"/>
      <c r="C70" s="29" t="s">
        <v>97</v>
      </c>
      <c r="D70" s="29"/>
      <c r="E70" s="30">
        <v>482.667</v>
      </c>
      <c r="F70" s="31"/>
      <c r="G70" s="31"/>
    </row>
    <row r="71" spans="1:7" s="6" customFormat="1" ht="13.5" customHeight="1">
      <c r="A71" s="28"/>
      <c r="B71" s="29"/>
      <c r="C71" s="29" t="s">
        <v>98</v>
      </c>
      <c r="D71" s="29"/>
      <c r="E71" s="30">
        <v>2.333</v>
      </c>
      <c r="F71" s="31"/>
      <c r="G71" s="31"/>
    </row>
    <row r="72" spans="1:7" s="6" customFormat="1" ht="13.5" customHeight="1">
      <c r="A72" s="32"/>
      <c r="B72" s="33"/>
      <c r="C72" s="33" t="s">
        <v>99</v>
      </c>
      <c r="D72" s="33"/>
      <c r="E72" s="34">
        <v>485</v>
      </c>
      <c r="F72" s="35"/>
      <c r="G72" s="35"/>
    </row>
    <row r="73" spans="1:7" s="6" customFormat="1" ht="24" customHeight="1">
      <c r="A73" s="24">
        <v>21</v>
      </c>
      <c r="B73" s="25" t="s">
        <v>100</v>
      </c>
      <c r="C73" s="25" t="s">
        <v>101</v>
      </c>
      <c r="D73" s="25" t="s">
        <v>83</v>
      </c>
      <c r="E73" s="26">
        <v>12</v>
      </c>
      <c r="F73" s="27"/>
      <c r="G73" s="27">
        <f>ROUND(E73*F73,2)</f>
        <v>0</v>
      </c>
    </row>
    <row r="74" spans="1:7" s="6" customFormat="1" ht="13.5" customHeight="1">
      <c r="A74" s="40">
        <v>22</v>
      </c>
      <c r="B74" s="41" t="s">
        <v>102</v>
      </c>
      <c r="C74" s="41" t="s">
        <v>103</v>
      </c>
      <c r="D74" s="41" t="s">
        <v>83</v>
      </c>
      <c r="E74" s="42">
        <v>12</v>
      </c>
      <c r="F74" s="43"/>
      <c r="G74" s="27">
        <f>ROUND(E74*F74,2)</f>
        <v>0</v>
      </c>
    </row>
    <row r="75" spans="1:7" s="6" customFormat="1" ht="13.5" customHeight="1">
      <c r="A75" s="24">
        <v>23</v>
      </c>
      <c r="B75" s="25" t="s">
        <v>104</v>
      </c>
      <c r="C75" s="25" t="s">
        <v>105</v>
      </c>
      <c r="D75" s="25" t="s">
        <v>96</v>
      </c>
      <c r="E75" s="26">
        <v>710</v>
      </c>
      <c r="F75" s="27"/>
      <c r="G75" s="27">
        <f>ROUND(E75*F75,2)</f>
        <v>0</v>
      </c>
    </row>
    <row r="76" spans="1:7" s="6" customFormat="1" ht="13.5" customHeight="1">
      <c r="A76" s="28"/>
      <c r="B76" s="29"/>
      <c r="C76" s="29" t="s">
        <v>106</v>
      </c>
      <c r="D76" s="29"/>
      <c r="E76" s="30">
        <v>702.857</v>
      </c>
      <c r="F76" s="31"/>
      <c r="G76" s="31"/>
    </row>
    <row r="77" spans="1:7" s="6" customFormat="1" ht="13.5" customHeight="1">
      <c r="A77" s="28"/>
      <c r="B77" s="29"/>
      <c r="C77" s="29" t="s">
        <v>107</v>
      </c>
      <c r="D77" s="29"/>
      <c r="E77" s="30">
        <v>7.143</v>
      </c>
      <c r="F77" s="31"/>
      <c r="G77" s="31"/>
    </row>
    <row r="78" spans="1:7" s="6" customFormat="1" ht="13.5" customHeight="1">
      <c r="A78" s="32"/>
      <c r="B78" s="33"/>
      <c r="C78" s="33" t="s">
        <v>29</v>
      </c>
      <c r="D78" s="33"/>
      <c r="E78" s="34">
        <v>710</v>
      </c>
      <c r="F78" s="35"/>
      <c r="G78" s="35"/>
    </row>
    <row r="79" spans="1:7" s="6" customFormat="1" ht="24" customHeight="1">
      <c r="A79" s="40">
        <v>24</v>
      </c>
      <c r="B79" s="41" t="s">
        <v>108</v>
      </c>
      <c r="C79" s="41" t="s">
        <v>109</v>
      </c>
      <c r="D79" s="41" t="s">
        <v>26</v>
      </c>
      <c r="E79" s="42">
        <v>781</v>
      </c>
      <c r="F79" s="43"/>
      <c r="G79" s="27">
        <f>ROUND(E79*F79,2)</f>
        <v>0</v>
      </c>
    </row>
    <row r="80" spans="1:7" s="6" customFormat="1" ht="13.5" customHeight="1">
      <c r="A80" s="28"/>
      <c r="B80" s="29"/>
      <c r="C80" s="29" t="s">
        <v>110</v>
      </c>
      <c r="D80" s="29"/>
      <c r="E80" s="30">
        <v>781</v>
      </c>
      <c r="F80" s="31"/>
      <c r="G80" s="31"/>
    </row>
    <row r="81" spans="1:7" s="6" customFormat="1" ht="34.5" customHeight="1">
      <c r="A81" s="24">
        <v>25</v>
      </c>
      <c r="B81" s="25" t="s">
        <v>111</v>
      </c>
      <c r="C81" s="25" t="s">
        <v>112</v>
      </c>
      <c r="D81" s="25" t="s">
        <v>26</v>
      </c>
      <c r="E81" s="26">
        <v>1.57</v>
      </c>
      <c r="F81" s="27"/>
      <c r="G81" s="27">
        <f>ROUND(E81*F81,2)</f>
        <v>0</v>
      </c>
    </row>
    <row r="82" spans="1:7" s="6" customFormat="1" ht="13.5" customHeight="1">
      <c r="A82" s="28"/>
      <c r="B82" s="29"/>
      <c r="C82" s="29" t="s">
        <v>113</v>
      </c>
      <c r="D82" s="29"/>
      <c r="E82" s="30">
        <v>1.562</v>
      </c>
      <c r="F82" s="31"/>
      <c r="G82" s="31"/>
    </row>
    <row r="83" spans="1:7" s="6" customFormat="1" ht="13.5" customHeight="1">
      <c r="A83" s="28"/>
      <c r="B83" s="29"/>
      <c r="C83" s="29" t="s">
        <v>114</v>
      </c>
      <c r="D83" s="29"/>
      <c r="E83" s="30">
        <v>0.008</v>
      </c>
      <c r="F83" s="31"/>
      <c r="G83" s="31"/>
    </row>
    <row r="84" spans="1:7" s="6" customFormat="1" ht="13.5" customHeight="1">
      <c r="A84" s="32"/>
      <c r="B84" s="33"/>
      <c r="C84" s="33" t="s">
        <v>29</v>
      </c>
      <c r="D84" s="33"/>
      <c r="E84" s="34">
        <v>1.57</v>
      </c>
      <c r="F84" s="35"/>
      <c r="G84" s="35"/>
    </row>
    <row r="85" spans="1:7" s="6" customFormat="1" ht="24" customHeight="1">
      <c r="A85" s="24">
        <v>26</v>
      </c>
      <c r="B85" s="25" t="s">
        <v>115</v>
      </c>
      <c r="C85" s="25" t="s">
        <v>116</v>
      </c>
      <c r="D85" s="25" t="s">
        <v>96</v>
      </c>
      <c r="E85" s="26">
        <v>510</v>
      </c>
      <c r="F85" s="27"/>
      <c r="G85" s="27">
        <f>ROUND(E85*F85,2)</f>
        <v>0</v>
      </c>
    </row>
    <row r="86" spans="1:7" s="6" customFormat="1" ht="13.5" customHeight="1">
      <c r="A86" s="28"/>
      <c r="B86" s="29"/>
      <c r="C86" s="29" t="s">
        <v>117</v>
      </c>
      <c r="D86" s="29"/>
      <c r="E86" s="30">
        <v>4</v>
      </c>
      <c r="F86" s="31"/>
      <c r="G86" s="31"/>
    </row>
    <row r="87" spans="1:7" s="6" customFormat="1" ht="13.5" customHeight="1">
      <c r="A87" s="28"/>
      <c r="B87" s="29"/>
      <c r="C87" s="29" t="s">
        <v>118</v>
      </c>
      <c r="D87" s="29"/>
      <c r="E87" s="30">
        <v>154.8</v>
      </c>
      <c r="F87" s="31"/>
      <c r="G87" s="31"/>
    </row>
    <row r="88" spans="1:7" s="6" customFormat="1" ht="13.5" customHeight="1">
      <c r="A88" s="28"/>
      <c r="B88" s="29"/>
      <c r="C88" s="29" t="s">
        <v>119</v>
      </c>
      <c r="D88" s="29"/>
      <c r="E88" s="30">
        <v>18</v>
      </c>
      <c r="F88" s="31"/>
      <c r="G88" s="31"/>
    </row>
    <row r="89" spans="1:7" s="6" customFormat="1" ht="13.5" customHeight="1">
      <c r="A89" s="28"/>
      <c r="B89" s="29"/>
      <c r="C89" s="29" t="s">
        <v>120</v>
      </c>
      <c r="D89" s="29"/>
      <c r="E89" s="30">
        <v>313.8</v>
      </c>
      <c r="F89" s="31"/>
      <c r="G89" s="31"/>
    </row>
    <row r="90" spans="1:7" s="6" customFormat="1" ht="13.5" customHeight="1">
      <c r="A90" s="36"/>
      <c r="B90" s="37"/>
      <c r="C90" s="37" t="s">
        <v>73</v>
      </c>
      <c r="D90" s="37"/>
      <c r="E90" s="38">
        <v>490.6</v>
      </c>
      <c r="F90" s="39"/>
      <c r="G90" s="39"/>
    </row>
    <row r="91" spans="1:7" s="6" customFormat="1" ht="13.5" customHeight="1">
      <c r="A91" s="28"/>
      <c r="B91" s="29"/>
      <c r="C91" s="29" t="s">
        <v>121</v>
      </c>
      <c r="D91" s="29"/>
      <c r="E91" s="30">
        <v>14.718</v>
      </c>
      <c r="F91" s="31"/>
      <c r="G91" s="31"/>
    </row>
    <row r="92" spans="1:7" s="6" customFormat="1" ht="13.5" customHeight="1">
      <c r="A92" s="28"/>
      <c r="B92" s="29"/>
      <c r="C92" s="29" t="s">
        <v>122</v>
      </c>
      <c r="D92" s="29"/>
      <c r="E92" s="30">
        <v>4.682</v>
      </c>
      <c r="F92" s="31"/>
      <c r="G92" s="31"/>
    </row>
    <row r="93" spans="1:7" s="6" customFormat="1" ht="13.5" customHeight="1">
      <c r="A93" s="32"/>
      <c r="B93" s="33"/>
      <c r="C93" s="33" t="s">
        <v>29</v>
      </c>
      <c r="D93" s="33"/>
      <c r="E93" s="34">
        <v>510</v>
      </c>
      <c r="F93" s="35"/>
      <c r="G93" s="35"/>
    </row>
    <row r="94" spans="1:7" s="6" customFormat="1" ht="24" customHeight="1">
      <c r="A94" s="40">
        <v>27</v>
      </c>
      <c r="B94" s="41" t="s">
        <v>123</v>
      </c>
      <c r="C94" s="41" t="s">
        <v>124</v>
      </c>
      <c r="D94" s="41" t="s">
        <v>26</v>
      </c>
      <c r="E94" s="42">
        <v>9.44</v>
      </c>
      <c r="F94" s="43"/>
      <c r="G94" s="27">
        <f>ROUND(E94*F94,2)</f>
        <v>0</v>
      </c>
    </row>
    <row r="95" spans="1:7" s="6" customFormat="1" ht="13.5" customHeight="1">
      <c r="A95" s="28"/>
      <c r="B95" s="29"/>
      <c r="C95" s="29" t="s">
        <v>125</v>
      </c>
      <c r="D95" s="29"/>
      <c r="E95" s="30">
        <v>0.058</v>
      </c>
      <c r="F95" s="31"/>
      <c r="G95" s="31"/>
    </row>
    <row r="96" spans="1:7" s="6" customFormat="1" ht="13.5" customHeight="1">
      <c r="A96" s="28"/>
      <c r="B96" s="29"/>
      <c r="C96" s="29" t="s">
        <v>126</v>
      </c>
      <c r="D96" s="29"/>
      <c r="E96" s="30">
        <v>1.981</v>
      </c>
      <c r="F96" s="31"/>
      <c r="G96" s="31"/>
    </row>
    <row r="97" spans="1:7" s="6" customFormat="1" ht="13.5" customHeight="1">
      <c r="A97" s="28"/>
      <c r="B97" s="29"/>
      <c r="C97" s="29" t="s">
        <v>127</v>
      </c>
      <c r="D97" s="29"/>
      <c r="E97" s="30">
        <v>0.259</v>
      </c>
      <c r="F97" s="31"/>
      <c r="G97" s="31"/>
    </row>
    <row r="98" spans="1:7" s="6" customFormat="1" ht="13.5" customHeight="1">
      <c r="A98" s="28"/>
      <c r="B98" s="29"/>
      <c r="C98" s="29" t="s">
        <v>128</v>
      </c>
      <c r="D98" s="29"/>
      <c r="E98" s="30">
        <v>6.276</v>
      </c>
      <c r="F98" s="31"/>
      <c r="G98" s="31"/>
    </row>
    <row r="99" spans="1:7" s="6" customFormat="1" ht="13.5" customHeight="1">
      <c r="A99" s="36"/>
      <c r="B99" s="37"/>
      <c r="C99" s="37" t="s">
        <v>73</v>
      </c>
      <c r="D99" s="37"/>
      <c r="E99" s="38">
        <v>8.574</v>
      </c>
      <c r="F99" s="39"/>
      <c r="G99" s="39"/>
    </row>
    <row r="100" spans="1:7" s="6" customFormat="1" ht="13.5" customHeight="1">
      <c r="A100" s="28"/>
      <c r="B100" s="29"/>
      <c r="C100" s="29" t="s">
        <v>129</v>
      </c>
      <c r="D100" s="29"/>
      <c r="E100" s="30">
        <v>0.857</v>
      </c>
      <c r="F100" s="31"/>
      <c r="G100" s="31"/>
    </row>
    <row r="101" spans="1:7" s="6" customFormat="1" ht="13.5" customHeight="1">
      <c r="A101" s="28"/>
      <c r="B101" s="29"/>
      <c r="C101" s="29" t="s">
        <v>130</v>
      </c>
      <c r="D101" s="29"/>
      <c r="E101" s="30">
        <v>0.009</v>
      </c>
      <c r="F101" s="31"/>
      <c r="G101" s="31"/>
    </row>
    <row r="102" spans="1:7" s="6" customFormat="1" ht="13.5" customHeight="1">
      <c r="A102" s="32"/>
      <c r="B102" s="33"/>
      <c r="C102" s="33" t="s">
        <v>29</v>
      </c>
      <c r="D102" s="33"/>
      <c r="E102" s="34">
        <v>9.44</v>
      </c>
      <c r="F102" s="35"/>
      <c r="G102" s="35"/>
    </row>
    <row r="103" spans="1:7" s="6" customFormat="1" ht="24" customHeight="1">
      <c r="A103" s="24">
        <v>28</v>
      </c>
      <c r="B103" s="25" t="s">
        <v>131</v>
      </c>
      <c r="C103" s="25" t="s">
        <v>132</v>
      </c>
      <c r="D103" s="25" t="s">
        <v>96</v>
      </c>
      <c r="E103" s="26">
        <v>110</v>
      </c>
      <c r="F103" s="27"/>
      <c r="G103" s="27">
        <f>ROUND(E103*F103,2)</f>
        <v>0</v>
      </c>
    </row>
    <row r="104" spans="1:7" s="6" customFormat="1" ht="13.5" customHeight="1">
      <c r="A104" s="28"/>
      <c r="B104" s="29"/>
      <c r="C104" s="29" t="s">
        <v>133</v>
      </c>
      <c r="D104" s="29"/>
      <c r="E104" s="30">
        <v>12.8</v>
      </c>
      <c r="F104" s="31"/>
      <c r="G104" s="31"/>
    </row>
    <row r="105" spans="1:7" s="6" customFormat="1" ht="13.5" customHeight="1">
      <c r="A105" s="28"/>
      <c r="B105" s="29"/>
      <c r="C105" s="29" t="s">
        <v>134</v>
      </c>
      <c r="D105" s="29"/>
      <c r="E105" s="30">
        <v>37.35</v>
      </c>
      <c r="F105" s="31"/>
      <c r="G105" s="31"/>
    </row>
    <row r="106" spans="1:7" s="6" customFormat="1" ht="13.5" customHeight="1">
      <c r="A106" s="28"/>
      <c r="B106" s="29"/>
      <c r="C106" s="29" t="s">
        <v>135</v>
      </c>
      <c r="D106" s="29"/>
      <c r="E106" s="30">
        <v>53.2</v>
      </c>
      <c r="F106" s="31"/>
      <c r="G106" s="31"/>
    </row>
    <row r="107" spans="1:7" s="6" customFormat="1" ht="13.5" customHeight="1">
      <c r="A107" s="36"/>
      <c r="B107" s="37"/>
      <c r="C107" s="37" t="s">
        <v>73</v>
      </c>
      <c r="D107" s="37"/>
      <c r="E107" s="38">
        <v>103.35</v>
      </c>
      <c r="F107" s="39"/>
      <c r="G107" s="39"/>
    </row>
    <row r="108" spans="1:7" s="6" customFormat="1" ht="13.5" customHeight="1">
      <c r="A108" s="28"/>
      <c r="B108" s="29"/>
      <c r="C108" s="29" t="s">
        <v>136</v>
      </c>
      <c r="D108" s="29"/>
      <c r="E108" s="30">
        <v>3.101</v>
      </c>
      <c r="F108" s="31"/>
      <c r="G108" s="31"/>
    </row>
    <row r="109" spans="1:7" s="6" customFormat="1" ht="13.5" customHeight="1">
      <c r="A109" s="28"/>
      <c r="B109" s="29"/>
      <c r="C109" s="29" t="s">
        <v>137</v>
      </c>
      <c r="D109" s="29"/>
      <c r="E109" s="30">
        <v>3.549</v>
      </c>
      <c r="F109" s="31"/>
      <c r="G109" s="31"/>
    </row>
    <row r="110" spans="1:7" s="6" customFormat="1" ht="13.5" customHeight="1">
      <c r="A110" s="32"/>
      <c r="B110" s="33"/>
      <c r="C110" s="33" t="s">
        <v>29</v>
      </c>
      <c r="D110" s="33"/>
      <c r="E110" s="34">
        <v>110</v>
      </c>
      <c r="F110" s="35"/>
      <c r="G110" s="35"/>
    </row>
    <row r="111" spans="1:7" s="6" customFormat="1" ht="24" customHeight="1">
      <c r="A111" s="40">
        <v>29</v>
      </c>
      <c r="B111" s="41" t="s">
        <v>123</v>
      </c>
      <c r="C111" s="41" t="s">
        <v>124</v>
      </c>
      <c r="D111" s="41" t="s">
        <v>26</v>
      </c>
      <c r="E111" s="42">
        <v>2.56</v>
      </c>
      <c r="F111" s="43"/>
      <c r="G111" s="27">
        <f>ROUND(E111*F111,2)</f>
        <v>0</v>
      </c>
    </row>
    <row r="112" spans="1:7" s="6" customFormat="1" ht="13.5" customHeight="1">
      <c r="A112" s="28"/>
      <c r="B112" s="29"/>
      <c r="C112" s="29" t="s">
        <v>138</v>
      </c>
      <c r="D112" s="29"/>
      <c r="E112" s="30">
        <v>0.288</v>
      </c>
      <c r="F112" s="31"/>
      <c r="G112" s="31"/>
    </row>
    <row r="113" spans="1:7" s="6" customFormat="1" ht="13.5" customHeight="1">
      <c r="A113" s="28"/>
      <c r="B113" s="29"/>
      <c r="C113" s="29" t="s">
        <v>139</v>
      </c>
      <c r="D113" s="29"/>
      <c r="E113" s="30">
        <v>0.84</v>
      </c>
      <c r="F113" s="31"/>
      <c r="G113" s="31"/>
    </row>
    <row r="114" spans="1:7" s="6" customFormat="1" ht="13.5" customHeight="1">
      <c r="A114" s="28"/>
      <c r="B114" s="29"/>
      <c r="C114" s="29" t="s">
        <v>140</v>
      </c>
      <c r="D114" s="29"/>
      <c r="E114" s="30">
        <v>1.197</v>
      </c>
      <c r="F114" s="31"/>
      <c r="G114" s="31"/>
    </row>
    <row r="115" spans="1:7" s="6" customFormat="1" ht="13.5" customHeight="1">
      <c r="A115" s="36"/>
      <c r="B115" s="37"/>
      <c r="C115" s="37" t="s">
        <v>73</v>
      </c>
      <c r="D115" s="37"/>
      <c r="E115" s="38">
        <v>2.325</v>
      </c>
      <c r="F115" s="39"/>
      <c r="G115" s="39"/>
    </row>
    <row r="116" spans="1:7" s="6" customFormat="1" ht="13.5" customHeight="1">
      <c r="A116" s="28"/>
      <c r="B116" s="29"/>
      <c r="C116" s="29" t="s">
        <v>141</v>
      </c>
      <c r="D116" s="29"/>
      <c r="E116" s="30">
        <v>0.233</v>
      </c>
      <c r="F116" s="31"/>
      <c r="G116" s="31"/>
    </row>
    <row r="117" spans="1:7" s="6" customFormat="1" ht="13.5" customHeight="1">
      <c r="A117" s="28"/>
      <c r="B117" s="29"/>
      <c r="C117" s="29" t="s">
        <v>142</v>
      </c>
      <c r="D117" s="29"/>
      <c r="E117" s="30">
        <v>0.002</v>
      </c>
      <c r="F117" s="31"/>
      <c r="G117" s="31"/>
    </row>
    <row r="118" spans="1:7" s="6" customFormat="1" ht="13.5" customHeight="1">
      <c r="A118" s="32"/>
      <c r="B118" s="33"/>
      <c r="C118" s="33" t="s">
        <v>29</v>
      </c>
      <c r="D118" s="33"/>
      <c r="E118" s="34">
        <v>2.56</v>
      </c>
      <c r="F118" s="35"/>
      <c r="G118" s="35"/>
    </row>
    <row r="119" spans="1:7" s="6" customFormat="1" ht="24" customHeight="1">
      <c r="A119" s="24">
        <v>30</v>
      </c>
      <c r="B119" s="25" t="s">
        <v>143</v>
      </c>
      <c r="C119" s="25" t="s">
        <v>144</v>
      </c>
      <c r="D119" s="25" t="s">
        <v>96</v>
      </c>
      <c r="E119" s="26">
        <v>95</v>
      </c>
      <c r="F119" s="27"/>
      <c r="G119" s="27">
        <f>ROUND(E119*F119,2)</f>
        <v>0</v>
      </c>
    </row>
    <row r="120" spans="1:7" s="6" customFormat="1" ht="13.5" customHeight="1">
      <c r="A120" s="28"/>
      <c r="B120" s="29"/>
      <c r="C120" s="29" t="s">
        <v>145</v>
      </c>
      <c r="D120" s="29"/>
      <c r="E120" s="30">
        <v>33.4</v>
      </c>
      <c r="F120" s="31"/>
      <c r="G120" s="31"/>
    </row>
    <row r="121" spans="1:7" s="6" customFormat="1" ht="13.5" customHeight="1">
      <c r="A121" s="28"/>
      <c r="B121" s="29"/>
      <c r="C121" s="29" t="s">
        <v>146</v>
      </c>
      <c r="D121" s="29"/>
      <c r="E121" s="30">
        <v>55.2</v>
      </c>
      <c r="F121" s="31"/>
      <c r="G121" s="31"/>
    </row>
    <row r="122" spans="1:7" s="6" customFormat="1" ht="13.5" customHeight="1">
      <c r="A122" s="36"/>
      <c r="B122" s="37"/>
      <c r="C122" s="37" t="s">
        <v>73</v>
      </c>
      <c r="D122" s="37"/>
      <c r="E122" s="38">
        <v>88.6</v>
      </c>
      <c r="F122" s="39"/>
      <c r="G122" s="39"/>
    </row>
    <row r="123" spans="1:7" s="6" customFormat="1" ht="13.5" customHeight="1">
      <c r="A123" s="28"/>
      <c r="B123" s="29"/>
      <c r="C123" s="29" t="s">
        <v>147</v>
      </c>
      <c r="D123" s="29"/>
      <c r="E123" s="30">
        <v>2.658</v>
      </c>
      <c r="F123" s="31"/>
      <c r="G123" s="31"/>
    </row>
    <row r="124" spans="1:7" s="6" customFormat="1" ht="13.5" customHeight="1">
      <c r="A124" s="28"/>
      <c r="B124" s="29"/>
      <c r="C124" s="29" t="s">
        <v>148</v>
      </c>
      <c r="D124" s="29"/>
      <c r="E124" s="30">
        <v>3.742</v>
      </c>
      <c r="F124" s="31"/>
      <c r="G124" s="31"/>
    </row>
    <row r="125" spans="1:7" s="6" customFormat="1" ht="13.5" customHeight="1">
      <c r="A125" s="32"/>
      <c r="B125" s="33"/>
      <c r="C125" s="33" t="s">
        <v>29</v>
      </c>
      <c r="D125" s="33"/>
      <c r="E125" s="34">
        <v>95</v>
      </c>
      <c r="F125" s="35"/>
      <c r="G125" s="35"/>
    </row>
    <row r="126" spans="1:7" s="6" customFormat="1" ht="24" customHeight="1">
      <c r="A126" s="40">
        <v>31</v>
      </c>
      <c r="B126" s="41" t="s">
        <v>123</v>
      </c>
      <c r="C126" s="41" t="s">
        <v>124</v>
      </c>
      <c r="D126" s="41" t="s">
        <v>26</v>
      </c>
      <c r="E126" s="42">
        <v>3.9</v>
      </c>
      <c r="F126" s="43"/>
      <c r="G126" s="27">
        <f>ROUND(E126*F126,2)</f>
        <v>0</v>
      </c>
    </row>
    <row r="127" spans="1:7" s="6" customFormat="1" ht="13.5" customHeight="1">
      <c r="A127" s="28"/>
      <c r="B127" s="29"/>
      <c r="C127" s="29" t="s">
        <v>149</v>
      </c>
      <c r="D127" s="29"/>
      <c r="E127" s="30">
        <v>1.336</v>
      </c>
      <c r="F127" s="31"/>
      <c r="G127" s="31"/>
    </row>
    <row r="128" spans="1:7" s="6" customFormat="1" ht="13.5" customHeight="1">
      <c r="A128" s="28"/>
      <c r="B128" s="29"/>
      <c r="C128" s="29" t="s">
        <v>150</v>
      </c>
      <c r="D128" s="29"/>
      <c r="E128" s="30">
        <v>2.208</v>
      </c>
      <c r="F128" s="31"/>
      <c r="G128" s="31"/>
    </row>
    <row r="129" spans="1:7" s="6" customFormat="1" ht="13.5" customHeight="1">
      <c r="A129" s="36"/>
      <c r="B129" s="37"/>
      <c r="C129" s="37" t="s">
        <v>73</v>
      </c>
      <c r="D129" s="37"/>
      <c r="E129" s="38">
        <v>3.544</v>
      </c>
      <c r="F129" s="39"/>
      <c r="G129" s="39"/>
    </row>
    <row r="130" spans="1:7" s="6" customFormat="1" ht="13.5" customHeight="1">
      <c r="A130" s="28"/>
      <c r="B130" s="29"/>
      <c r="C130" s="29" t="s">
        <v>151</v>
      </c>
      <c r="D130" s="29"/>
      <c r="E130" s="30">
        <v>0.354</v>
      </c>
      <c r="F130" s="31"/>
      <c r="G130" s="31"/>
    </row>
    <row r="131" spans="1:7" s="6" customFormat="1" ht="13.5" customHeight="1">
      <c r="A131" s="28"/>
      <c r="B131" s="29"/>
      <c r="C131" s="29" t="s">
        <v>142</v>
      </c>
      <c r="D131" s="29"/>
      <c r="E131" s="30">
        <v>0.002</v>
      </c>
      <c r="F131" s="31"/>
      <c r="G131" s="31"/>
    </row>
    <row r="132" spans="1:7" s="6" customFormat="1" ht="13.5" customHeight="1">
      <c r="A132" s="32"/>
      <c r="B132" s="33"/>
      <c r="C132" s="33" t="s">
        <v>29</v>
      </c>
      <c r="D132" s="33"/>
      <c r="E132" s="34">
        <v>3.9</v>
      </c>
      <c r="F132" s="35"/>
      <c r="G132" s="35"/>
    </row>
    <row r="133" spans="1:7" s="6" customFormat="1" ht="24" customHeight="1">
      <c r="A133" s="24">
        <v>32</v>
      </c>
      <c r="B133" s="25" t="s">
        <v>152</v>
      </c>
      <c r="C133" s="25" t="s">
        <v>153</v>
      </c>
      <c r="D133" s="25" t="s">
        <v>96</v>
      </c>
      <c r="E133" s="26">
        <v>9</v>
      </c>
      <c r="F133" s="27"/>
      <c r="G133" s="27">
        <f>ROUND(E133*F133,2)</f>
        <v>0</v>
      </c>
    </row>
    <row r="134" spans="1:7" s="6" customFormat="1" ht="13.5" customHeight="1">
      <c r="A134" s="28"/>
      <c r="B134" s="29"/>
      <c r="C134" s="29" t="s">
        <v>154</v>
      </c>
      <c r="D134" s="29"/>
      <c r="E134" s="30">
        <v>9</v>
      </c>
      <c r="F134" s="31"/>
      <c r="G134" s="31"/>
    </row>
    <row r="135" spans="1:7" s="6" customFormat="1" ht="13.5" customHeight="1">
      <c r="A135" s="32"/>
      <c r="B135" s="33"/>
      <c r="C135" s="33" t="s">
        <v>29</v>
      </c>
      <c r="D135" s="33"/>
      <c r="E135" s="34">
        <v>9</v>
      </c>
      <c r="F135" s="35"/>
      <c r="G135" s="35"/>
    </row>
    <row r="136" spans="1:7" s="6" customFormat="1" ht="24" customHeight="1">
      <c r="A136" s="40">
        <v>33</v>
      </c>
      <c r="B136" s="41" t="s">
        <v>123</v>
      </c>
      <c r="C136" s="41" t="s">
        <v>124</v>
      </c>
      <c r="D136" s="41" t="s">
        <v>26</v>
      </c>
      <c r="E136" s="42">
        <v>0.62</v>
      </c>
      <c r="F136" s="43"/>
      <c r="G136" s="27">
        <f>ROUND(E136*F136,2)</f>
        <v>0</v>
      </c>
    </row>
    <row r="137" spans="1:7" s="6" customFormat="1" ht="13.5" customHeight="1">
      <c r="A137" s="28"/>
      <c r="B137" s="29"/>
      <c r="C137" s="29" t="s">
        <v>155</v>
      </c>
      <c r="D137" s="29"/>
      <c r="E137" s="30">
        <v>0.563</v>
      </c>
      <c r="F137" s="31"/>
      <c r="G137" s="31"/>
    </row>
    <row r="138" spans="1:7" s="6" customFormat="1" ht="13.5" customHeight="1">
      <c r="A138" s="28"/>
      <c r="B138" s="29"/>
      <c r="C138" s="29" t="s">
        <v>156</v>
      </c>
      <c r="D138" s="29"/>
      <c r="E138" s="30">
        <v>0.056</v>
      </c>
      <c r="F138" s="31"/>
      <c r="G138" s="31"/>
    </row>
    <row r="139" spans="1:7" s="6" customFormat="1" ht="13.5" customHeight="1">
      <c r="A139" s="36"/>
      <c r="B139" s="37"/>
      <c r="C139" s="37" t="s">
        <v>73</v>
      </c>
      <c r="D139" s="37"/>
      <c r="E139" s="38">
        <v>0.619</v>
      </c>
      <c r="F139" s="39"/>
      <c r="G139" s="39"/>
    </row>
    <row r="140" spans="1:7" s="6" customFormat="1" ht="13.5" customHeight="1">
      <c r="A140" s="28"/>
      <c r="B140" s="29"/>
      <c r="C140" s="29" t="s">
        <v>157</v>
      </c>
      <c r="D140" s="29"/>
      <c r="E140" s="30">
        <v>0.001</v>
      </c>
      <c r="F140" s="31"/>
      <c r="G140" s="31"/>
    </row>
    <row r="141" spans="1:7" s="6" customFormat="1" ht="13.5" customHeight="1">
      <c r="A141" s="32"/>
      <c r="B141" s="33"/>
      <c r="C141" s="33" t="s">
        <v>29</v>
      </c>
      <c r="D141" s="33"/>
      <c r="E141" s="34">
        <v>0.62</v>
      </c>
      <c r="F141" s="35"/>
      <c r="G141" s="35"/>
    </row>
    <row r="142" spans="1:7" s="6" customFormat="1" ht="24" customHeight="1">
      <c r="A142" s="24">
        <v>34</v>
      </c>
      <c r="B142" s="25" t="s">
        <v>158</v>
      </c>
      <c r="C142" s="25" t="s">
        <v>159</v>
      </c>
      <c r="D142" s="25" t="s">
        <v>26</v>
      </c>
      <c r="E142" s="26">
        <v>16.52</v>
      </c>
      <c r="F142" s="27"/>
      <c r="G142" s="27">
        <f>ROUND(E142*F142,2)</f>
        <v>0</v>
      </c>
    </row>
    <row r="143" spans="1:7" s="6" customFormat="1" ht="13.5" customHeight="1">
      <c r="A143" s="28"/>
      <c r="B143" s="29"/>
      <c r="C143" s="29" t="s">
        <v>160</v>
      </c>
      <c r="D143" s="29"/>
      <c r="E143" s="30">
        <v>16.52</v>
      </c>
      <c r="F143" s="31"/>
      <c r="G143" s="31"/>
    </row>
    <row r="144" spans="1:7" s="6" customFormat="1" ht="24" customHeight="1">
      <c r="A144" s="24">
        <v>35</v>
      </c>
      <c r="B144" s="25" t="s">
        <v>161</v>
      </c>
      <c r="C144" s="25" t="s">
        <v>162</v>
      </c>
      <c r="D144" s="25" t="s">
        <v>44</v>
      </c>
      <c r="E144" s="26">
        <v>10.66</v>
      </c>
      <c r="F144" s="27"/>
      <c r="G144" s="27">
        <f>ROUND(E144*F144,2)</f>
        <v>0</v>
      </c>
    </row>
    <row r="145" spans="1:7" s="6" customFormat="1" ht="28.5" customHeight="1">
      <c r="A145" s="20"/>
      <c r="B145" s="21" t="s">
        <v>163</v>
      </c>
      <c r="C145" s="21" t="s">
        <v>164</v>
      </c>
      <c r="D145" s="21"/>
      <c r="E145" s="22"/>
      <c r="F145" s="23"/>
      <c r="G145" s="23">
        <f>SUM(G146,G154)</f>
        <v>0</v>
      </c>
    </row>
    <row r="146" spans="1:7" s="6" customFormat="1" ht="13.5" customHeight="1">
      <c r="A146" s="24">
        <v>36</v>
      </c>
      <c r="B146" s="25" t="s">
        <v>165</v>
      </c>
      <c r="C146" s="25" t="s">
        <v>166</v>
      </c>
      <c r="D146" s="25" t="s">
        <v>49</v>
      </c>
      <c r="E146" s="26">
        <v>246</v>
      </c>
      <c r="F146" s="27"/>
      <c r="G146" s="27">
        <f>ROUND(E146*F146,2)</f>
        <v>0</v>
      </c>
    </row>
    <row r="147" spans="1:7" s="6" customFormat="1" ht="13.5" customHeight="1">
      <c r="A147" s="28"/>
      <c r="B147" s="29"/>
      <c r="C147" s="29" t="s">
        <v>167</v>
      </c>
      <c r="D147" s="29"/>
      <c r="E147" s="30">
        <v>158.399</v>
      </c>
      <c r="F147" s="31"/>
      <c r="G147" s="31"/>
    </row>
    <row r="148" spans="1:7" s="6" customFormat="1" ht="13.5" customHeight="1">
      <c r="A148" s="28"/>
      <c r="B148" s="29"/>
      <c r="C148" s="29" t="s">
        <v>168</v>
      </c>
      <c r="D148" s="29"/>
      <c r="E148" s="30">
        <v>38.89</v>
      </c>
      <c r="F148" s="31"/>
      <c r="G148" s="31"/>
    </row>
    <row r="149" spans="1:7" s="6" customFormat="1" ht="13.5" customHeight="1">
      <c r="A149" s="28"/>
      <c r="B149" s="29"/>
      <c r="C149" s="29" t="s">
        <v>169</v>
      </c>
      <c r="D149" s="29"/>
      <c r="E149" s="30">
        <v>41.578</v>
      </c>
      <c r="F149" s="31"/>
      <c r="G149" s="31"/>
    </row>
    <row r="150" spans="1:7" s="6" customFormat="1" ht="13.5" customHeight="1">
      <c r="A150" s="36"/>
      <c r="B150" s="37"/>
      <c r="C150" s="37" t="s">
        <v>73</v>
      </c>
      <c r="D150" s="37"/>
      <c r="E150" s="38">
        <v>238.867</v>
      </c>
      <c r="F150" s="39"/>
      <c r="G150" s="39"/>
    </row>
    <row r="151" spans="1:7" s="6" customFormat="1" ht="13.5" customHeight="1">
      <c r="A151" s="28"/>
      <c r="B151" s="29"/>
      <c r="C151" s="29" t="s">
        <v>170</v>
      </c>
      <c r="D151" s="29"/>
      <c r="E151" s="30">
        <v>7.166</v>
      </c>
      <c r="F151" s="31"/>
      <c r="G151" s="31"/>
    </row>
    <row r="152" spans="1:7" s="6" customFormat="1" ht="13.5" customHeight="1">
      <c r="A152" s="28"/>
      <c r="B152" s="29"/>
      <c r="C152" s="29" t="s">
        <v>171</v>
      </c>
      <c r="D152" s="29"/>
      <c r="E152" s="30">
        <v>-0.033</v>
      </c>
      <c r="F152" s="31"/>
      <c r="G152" s="31"/>
    </row>
    <row r="153" spans="1:7" s="6" customFormat="1" ht="13.5" customHeight="1">
      <c r="A153" s="32"/>
      <c r="B153" s="33"/>
      <c r="C153" s="33" t="s">
        <v>29</v>
      </c>
      <c r="D153" s="33"/>
      <c r="E153" s="34">
        <v>246</v>
      </c>
      <c r="F153" s="35"/>
      <c r="G153" s="35"/>
    </row>
    <row r="154" spans="1:7" s="6" customFormat="1" ht="24" customHeight="1">
      <c r="A154" s="24">
        <v>37</v>
      </c>
      <c r="B154" s="25" t="s">
        <v>172</v>
      </c>
      <c r="C154" s="25" t="s">
        <v>173</v>
      </c>
      <c r="D154" s="25" t="s">
        <v>44</v>
      </c>
      <c r="E154" s="26">
        <v>9.84</v>
      </c>
      <c r="F154" s="27"/>
      <c r="G154" s="27">
        <f>ROUND(E154*F154,2)</f>
        <v>0</v>
      </c>
    </row>
    <row r="155" spans="1:7" s="6" customFormat="1" ht="28.5" customHeight="1">
      <c r="A155" s="20"/>
      <c r="B155" s="21" t="s">
        <v>174</v>
      </c>
      <c r="C155" s="21" t="s">
        <v>175</v>
      </c>
      <c r="D155" s="21"/>
      <c r="E155" s="22"/>
      <c r="F155" s="23"/>
      <c r="G155" s="23">
        <f>SUM(G156,G171,G172)</f>
        <v>0</v>
      </c>
    </row>
    <row r="156" spans="1:7" s="6" customFormat="1" ht="24" customHeight="1">
      <c r="A156" s="24">
        <v>38</v>
      </c>
      <c r="B156" s="25" t="s">
        <v>176</v>
      </c>
      <c r="C156" s="25" t="s">
        <v>177</v>
      </c>
      <c r="D156" s="25" t="s">
        <v>49</v>
      </c>
      <c r="E156" s="26">
        <v>542.8</v>
      </c>
      <c r="F156" s="27"/>
      <c r="G156" s="27">
        <f>ROUND(E156*F156,2)</f>
        <v>0</v>
      </c>
    </row>
    <row r="157" spans="1:7" s="6" customFormat="1" ht="13.5" customHeight="1">
      <c r="A157" s="28"/>
      <c r="B157" s="29"/>
      <c r="C157" s="29" t="s">
        <v>178</v>
      </c>
      <c r="D157" s="29"/>
      <c r="E157" s="30">
        <v>26.72</v>
      </c>
      <c r="F157" s="31"/>
      <c r="G157" s="31"/>
    </row>
    <row r="158" spans="1:7" s="6" customFormat="1" ht="13.5" customHeight="1">
      <c r="A158" s="28"/>
      <c r="B158" s="29"/>
      <c r="C158" s="29" t="s">
        <v>179</v>
      </c>
      <c r="D158" s="29"/>
      <c r="E158" s="30">
        <v>9</v>
      </c>
      <c r="F158" s="31"/>
      <c r="G158" s="31"/>
    </row>
    <row r="159" spans="1:7" s="6" customFormat="1" ht="13.5" customHeight="1">
      <c r="A159" s="28"/>
      <c r="B159" s="29"/>
      <c r="C159" s="29" t="s">
        <v>180</v>
      </c>
      <c r="D159" s="29"/>
      <c r="E159" s="30">
        <v>7.68</v>
      </c>
      <c r="F159" s="31"/>
      <c r="G159" s="31"/>
    </row>
    <row r="160" spans="1:7" s="6" customFormat="1" ht="13.5" customHeight="1">
      <c r="A160" s="28"/>
      <c r="B160" s="29"/>
      <c r="C160" s="29" t="s">
        <v>181</v>
      </c>
      <c r="D160" s="29"/>
      <c r="E160" s="30">
        <v>1.92</v>
      </c>
      <c r="F160" s="31"/>
      <c r="G160" s="31"/>
    </row>
    <row r="161" spans="1:7" s="6" customFormat="1" ht="13.5" customHeight="1">
      <c r="A161" s="28"/>
      <c r="B161" s="29"/>
      <c r="C161" s="29" t="s">
        <v>182</v>
      </c>
      <c r="D161" s="29"/>
      <c r="E161" s="30">
        <v>44.16</v>
      </c>
      <c r="F161" s="31"/>
      <c r="G161" s="31"/>
    </row>
    <row r="162" spans="1:7" s="6" customFormat="1" ht="13.5" customHeight="1">
      <c r="A162" s="28"/>
      <c r="B162" s="29"/>
      <c r="C162" s="29" t="s">
        <v>183</v>
      </c>
      <c r="D162" s="29"/>
      <c r="E162" s="30">
        <v>22.41</v>
      </c>
      <c r="F162" s="31"/>
      <c r="G162" s="31"/>
    </row>
    <row r="163" spans="1:7" s="6" customFormat="1" ht="13.5" customHeight="1">
      <c r="A163" s="28"/>
      <c r="B163" s="29"/>
      <c r="C163" s="29" t="s">
        <v>184</v>
      </c>
      <c r="D163" s="29"/>
      <c r="E163" s="30">
        <v>74.304</v>
      </c>
      <c r="F163" s="31"/>
      <c r="G163" s="31"/>
    </row>
    <row r="164" spans="1:7" s="6" customFormat="1" ht="13.5" customHeight="1">
      <c r="A164" s="28"/>
      <c r="B164" s="29"/>
      <c r="C164" s="29" t="s">
        <v>185</v>
      </c>
      <c r="D164" s="29"/>
      <c r="E164" s="30">
        <v>8.64</v>
      </c>
      <c r="F164" s="31"/>
      <c r="G164" s="31"/>
    </row>
    <row r="165" spans="1:7" s="6" customFormat="1" ht="13.5" customHeight="1">
      <c r="A165" s="28"/>
      <c r="B165" s="29"/>
      <c r="C165" s="29" t="s">
        <v>186</v>
      </c>
      <c r="D165" s="29"/>
      <c r="E165" s="30">
        <v>188.28</v>
      </c>
      <c r="F165" s="31"/>
      <c r="G165" s="31"/>
    </row>
    <row r="166" spans="1:7" s="6" customFormat="1" ht="13.5" customHeight="1">
      <c r="A166" s="28"/>
      <c r="B166" s="29"/>
      <c r="C166" s="29" t="s">
        <v>187</v>
      </c>
      <c r="D166" s="29"/>
      <c r="E166" s="30">
        <v>31.92</v>
      </c>
      <c r="F166" s="31"/>
      <c r="G166" s="31"/>
    </row>
    <row r="167" spans="1:7" s="6" customFormat="1" ht="13.5" customHeight="1">
      <c r="A167" s="36"/>
      <c r="B167" s="37"/>
      <c r="C167" s="37" t="s">
        <v>188</v>
      </c>
      <c r="D167" s="37"/>
      <c r="E167" s="38">
        <v>415.034</v>
      </c>
      <c r="F167" s="39"/>
      <c r="G167" s="39"/>
    </row>
    <row r="168" spans="1:7" s="6" customFormat="1" ht="13.5" customHeight="1">
      <c r="A168" s="28"/>
      <c r="B168" s="29"/>
      <c r="C168" s="29" t="s">
        <v>189</v>
      </c>
      <c r="D168" s="29"/>
      <c r="E168" s="30">
        <v>127.8</v>
      </c>
      <c r="F168" s="31"/>
      <c r="G168" s="31"/>
    </row>
    <row r="169" spans="1:7" s="6" customFormat="1" ht="13.5" customHeight="1">
      <c r="A169" s="28"/>
      <c r="B169" s="29"/>
      <c r="C169" s="29" t="s">
        <v>190</v>
      </c>
      <c r="D169" s="29"/>
      <c r="E169" s="30">
        <v>-0.034</v>
      </c>
      <c r="F169" s="31"/>
      <c r="G169" s="31"/>
    </row>
    <row r="170" spans="1:7" s="6" customFormat="1" ht="13.5" customHeight="1">
      <c r="A170" s="32"/>
      <c r="B170" s="33"/>
      <c r="C170" s="33" t="s">
        <v>29</v>
      </c>
      <c r="D170" s="33"/>
      <c r="E170" s="34">
        <v>542.8</v>
      </c>
      <c r="F170" s="35"/>
      <c r="G170" s="35"/>
    </row>
    <row r="171" spans="1:7" s="6" customFormat="1" ht="24" customHeight="1">
      <c r="A171" s="24">
        <v>39</v>
      </c>
      <c r="B171" s="25" t="s">
        <v>191</v>
      </c>
      <c r="C171" s="25" t="s">
        <v>192</v>
      </c>
      <c r="D171" s="25" t="s">
        <v>49</v>
      </c>
      <c r="E171" s="26">
        <v>542.8</v>
      </c>
      <c r="F171" s="27"/>
      <c r="G171" s="27">
        <f>ROUND(E171*F171,2)</f>
        <v>0</v>
      </c>
    </row>
    <row r="172" spans="1:7" s="6" customFormat="1" ht="34.5" customHeight="1">
      <c r="A172" s="24">
        <v>40</v>
      </c>
      <c r="B172" s="25" t="s">
        <v>193</v>
      </c>
      <c r="C172" s="25" t="s">
        <v>194</v>
      </c>
      <c r="D172" s="25" t="s">
        <v>49</v>
      </c>
      <c r="E172" s="26">
        <v>542.8</v>
      </c>
      <c r="F172" s="27"/>
      <c r="G172" s="27">
        <f>ROUND(E172*F172,2)</f>
        <v>0</v>
      </c>
    </row>
    <row r="173" spans="1:7" s="6" customFormat="1" ht="30.75" customHeight="1">
      <c r="A173" s="44"/>
      <c r="B173" s="45"/>
      <c r="C173" s="45" t="s">
        <v>195</v>
      </c>
      <c r="D173" s="45"/>
      <c r="E173" s="46"/>
      <c r="F173" s="47"/>
      <c r="G173" s="47">
        <f>SUM(G67,G13)</f>
        <v>0</v>
      </c>
    </row>
  </sheetData>
  <sheetProtection/>
  <mergeCells count="4">
    <mergeCell ref="A1:G1"/>
    <mergeCell ref="A5:C5"/>
    <mergeCell ref="E7:G7"/>
    <mergeCell ref="E8:F8"/>
  </mergeCells>
  <printOptions/>
  <pageMargins left="0.39375001192092896" right="0.39375001192092896" top="0.7875000238418579" bottom="0.7875000238418579" header="0" footer="0"/>
  <pageSetup blackAndWhite="1"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Garaj</cp:lastModifiedBy>
  <dcterms:modified xsi:type="dcterms:W3CDTF">2018-01-25T05:45:33Z</dcterms:modified>
  <cp:category/>
  <cp:version/>
  <cp:contentType/>
  <cp:contentStatus/>
</cp:coreProperties>
</file>